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vret" sheetId="1" r:id="rId5"/>
    <sheet state="visible" name="Feuille 13" sheetId="2" r:id="rId6"/>
    <sheet state="visible" name="Programme" sheetId="3" r:id="rId7"/>
    <sheet state="visible" name="Données" sheetId="4" r:id="rId8"/>
    <sheet state="visible" name="Paramètres" sheetId="5" r:id="rId9"/>
    <sheet state="visible" name="IBP" sheetId="6" r:id="rId10"/>
    <sheet state="visible" name="Annexe 1" sheetId="7" r:id="rId11"/>
    <sheet state="visible" name="RDV Stade Petite Crau" sheetId="8" r:id="rId12"/>
  </sheets>
  <definedNames>
    <definedName hidden="1" localSheetId="2" name="_xlnm._FilterDatabase">Programme!$A$4:$I$37</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8">
      <text>
        <t xml:space="preserve">Double clic pour afficher le calendrier</t>
      </text>
    </comment>
    <comment authorId="0" ref="C17">
      <text>
        <t xml:space="preserve">Double clic pour afficher le calendrier</t>
      </text>
    </comment>
    <comment authorId="0" ref="C26">
      <text>
        <t xml:space="preserve">Double clic pour afficher le calendrier</t>
      </text>
    </comment>
    <comment authorId="0" ref="C35">
      <text>
        <t xml:space="preserve">Double clic pour afficher le calendrier</t>
      </text>
    </comment>
    <comment authorId="0" ref="C44">
      <text>
        <t xml:space="preserve">Double clic pour afficher le calendrier</t>
      </text>
    </comment>
    <comment authorId="0" ref="C53">
      <text>
        <t xml:space="preserve">Double clic pour afficher le calendrier</t>
      </text>
    </comment>
    <comment authorId="0" ref="C62">
      <text>
        <t xml:space="preserve">Double clic pour afficher le calendrier</t>
      </text>
    </comment>
    <comment authorId="0" ref="C71">
      <text>
        <t xml:space="preserve">Double clic pour afficher le calendrier</t>
      </text>
    </comment>
    <comment authorId="0" ref="C80">
      <text>
        <t xml:space="preserve">Double clic pour afficher le calendrier</t>
      </text>
    </comment>
    <comment authorId="0" ref="C89">
      <text>
        <t xml:space="preserve">Double clic pour afficher le calendrier</t>
      </text>
    </comment>
    <comment authorId="0" ref="C98">
      <text>
        <t xml:space="preserve">Double clic pour afficher le calendrier</t>
      </text>
    </comment>
    <comment authorId="0" ref="C107">
      <text>
        <t xml:space="preserve">Double clic pour afficher le calendrier</t>
      </text>
    </comment>
    <comment authorId="0" ref="C116">
      <text>
        <t xml:space="preserve">Double clic pour afficher le calendrier</t>
      </text>
    </comment>
    <comment authorId="0" ref="C125">
      <text>
        <t xml:space="preserve">Double clic pour afficher le calendrier</t>
      </text>
    </comment>
    <comment authorId="0" ref="C134">
      <text>
        <t xml:space="preserve">Double clic pour afficher le calendrier</t>
      </text>
    </comment>
    <comment authorId="0" ref="C143">
      <text>
        <t xml:space="preserve">Double clic pour afficher le calendrier</t>
      </text>
    </comment>
    <comment authorId="0" ref="C152">
      <text>
        <t xml:space="preserve">Double clic pour afficher le calendrier</t>
      </text>
    </comment>
    <comment authorId="0" ref="C161">
      <text>
        <t xml:space="preserve">Double clic pour afficher le calendrier</t>
      </text>
    </comment>
    <comment authorId="0" ref="C170">
      <text>
        <t xml:space="preserve">Double clic pour afficher le calendrier</t>
      </text>
    </comment>
    <comment authorId="0" ref="C179">
      <text>
        <t xml:space="preserve">Double clic pour afficher le calendrier</t>
      </text>
    </comment>
    <comment authorId="0" ref="C188">
      <text>
        <t xml:space="preserve">Double clic pour afficher le calendrier</t>
      </text>
    </comment>
    <comment authorId="0" ref="C197">
      <text>
        <t xml:space="preserve">Double clic pour afficher le calendrier</t>
      </text>
    </comment>
    <comment authorId="0" ref="C206">
      <text>
        <t xml:space="preserve">Double clic pour afficher le calendrier</t>
      </text>
    </comment>
    <comment authorId="0" ref="C215">
      <text>
        <t xml:space="preserve">Double clic pour afficher le calendrier</t>
      </text>
    </comment>
    <comment authorId="0" ref="C224">
      <text>
        <t xml:space="preserve">Double clic pour afficher le calendrier</t>
      </text>
    </comment>
    <comment authorId="0" ref="C233">
      <text>
        <t xml:space="preserve">Double clic pour afficher le calendrier</t>
      </text>
    </comment>
    <comment authorId="0" ref="C242">
      <text>
        <t xml:space="preserve">Double clic pour afficher le calendrier</t>
      </text>
    </comment>
    <comment authorId="0" ref="C251">
      <text>
        <t xml:space="preserve">Double clic pour afficher le calendrier</t>
      </text>
    </comment>
    <comment authorId="0" ref="C260">
      <text>
        <t xml:space="preserve">Double clic pour afficher le calendrier</t>
      </text>
    </comment>
    <comment authorId="0" ref="C269">
      <text>
        <t xml:space="preserve">Double clic pour afficher le calendrier</t>
      </text>
    </comment>
    <comment authorId="0" ref="C278">
      <text>
        <t xml:space="preserve">Double clic pour afficher le calendrier</t>
      </text>
    </comment>
    <comment authorId="0" ref="C287">
      <text>
        <t xml:space="preserve">Double clic pour afficher le calendrier</t>
      </text>
    </comment>
    <comment authorId="0" ref="C296">
      <text>
        <t xml:space="preserve">Double clic pour afficher le calendrier</t>
      </text>
    </comment>
    <comment authorId="0" ref="C305">
      <text>
        <t xml:space="preserve">Double clic pour afficher le calendrier</t>
      </text>
    </comment>
    <comment authorId="0" ref="C314">
      <text>
        <t xml:space="preserve">Double clic pour afficher le calendrier</t>
      </text>
    </comment>
    <comment authorId="0" ref="C323">
      <text>
        <t xml:space="preserve">Double clic pour afficher le calendrier</t>
      </text>
    </comment>
    <comment authorId="0" ref="C332">
      <text>
        <t xml:space="preserve">Double clic pour afficher le calendrier</t>
      </text>
    </comment>
    <comment authorId="0" ref="C341">
      <text>
        <t xml:space="preserve">Double clic pour afficher le calendrier</t>
      </text>
    </comment>
    <comment authorId="0" ref="C350">
      <text>
        <t xml:space="preserve">Double clic pour afficher le calendrier</t>
      </text>
    </comment>
    <comment authorId="0" ref="C359">
      <text>
        <t xml:space="preserve">Double clic pour afficher le calendrier</t>
      </text>
    </comment>
    <comment authorId="0" ref="C368">
      <text>
        <t xml:space="preserve">Double clic pour afficher le calendrier</t>
      </text>
    </comment>
    <comment authorId="0" ref="C377">
      <text>
        <t xml:space="preserve">Double clic pour afficher le calendrier</t>
      </text>
    </comment>
    <comment authorId="0" ref="C386">
      <text>
        <t xml:space="preserve">Double clic pour afficher le calendrier</t>
      </text>
    </comment>
    <comment authorId="0" ref="C395">
      <text>
        <t xml:space="preserve">Double clic pour afficher le calendrier</t>
      </text>
    </comment>
    <comment authorId="0" ref="C404">
      <text>
        <t xml:space="preserve">Double clic pour afficher le calendrier</t>
      </text>
    </comment>
  </commentList>
</comments>
</file>

<file path=xl/sharedStrings.xml><?xml version="1.0" encoding="utf-8"?>
<sst xmlns="http://schemas.openxmlformats.org/spreadsheetml/2006/main" count="1478" uniqueCount="582">
  <si>
    <t xml:space="preserve"> </t>
  </si>
  <si>
    <t>La Draille</t>
  </si>
  <si>
    <t xml:space="preserve">Livret d'information - Randonnées d'avril à juin 2026 </t>
  </si>
  <si>
    <t>Prendre connaissance de l’Annexe 1
Informations et précisions diverses communes à toutes les sorties</t>
  </si>
  <si>
    <r>
      <rPr>
        <rFont val="Times New Roman"/>
        <b/>
        <color theme="1"/>
        <sz val="12.0"/>
      </rPr>
      <t>Lieu de RDV</t>
    </r>
    <r>
      <rPr>
        <rFont val="Times New Roman"/>
        <color theme="1"/>
        <sz val="12.0"/>
      </rPr>
      <t xml:space="preserve"> : parking du stade de la Petite Crau (face au collège). Si vous voulez vous rendre au point de départ de la randonnée, prévenez l’animateur (par SMS de Préférence avec votre nom et prénom).
</t>
    </r>
    <r>
      <rPr>
        <rFont val="Times New Roman"/>
        <b/>
        <color theme="1"/>
        <sz val="12.0"/>
      </rPr>
      <t xml:space="preserve">Covoiturage : </t>
    </r>
    <r>
      <rPr>
        <rFont val="Times New Roman"/>
        <color theme="1"/>
        <sz val="12.0"/>
      </rPr>
      <t xml:space="preserve">Suivant le plan de reprise de la FFRandonnée au 21 juillet, le covoiturage ou mini-bus passent par le respect de plusieurs obligations sanitaires : 
 - Le port d’un masque pour le conducteur et les passagers à partir de 11 ans
 - Le conducteur peut refuser l’accès à son véhicule à un passager ne portant pas de masque.
 - les passagers doivent veiller à conserver la plus grande distance possible entre eux
 - En ouvrant la fenêtre plutôt qu'en utilisant la climatisation
 - Utilisation de gel hydro alcoolique avant et après le trajet
Il est également recommandé que les véhicules soient aérés régulièrement et désinfectés avant chaque trajet.
</t>
    </r>
  </si>
  <si>
    <t>Base de données parcours routiers</t>
  </si>
  <si>
    <t>Date</t>
  </si>
  <si>
    <t>Animateur 1</t>
  </si>
  <si>
    <t>Jean Pierre     06 63 14 13 05</t>
  </si>
  <si>
    <t>Départ stade</t>
  </si>
  <si>
    <t>8h30</t>
  </si>
  <si>
    <t>Animateur 2</t>
  </si>
  <si>
    <t>Localité</t>
  </si>
  <si>
    <t>Cheval Blanc- Trou du rat</t>
  </si>
  <si>
    <t>Circuit</t>
  </si>
  <si>
    <t>Durée</t>
  </si>
  <si>
    <t>5h30</t>
  </si>
  <si>
    <t>Distance</t>
  </si>
  <si>
    <t>13,200 km</t>
  </si>
  <si>
    <t>Dénivelé</t>
  </si>
  <si>
    <t>IBP</t>
  </si>
  <si>
    <t>Observations diverses - Particularités</t>
  </si>
  <si>
    <t>Capacité marcheurs</t>
  </si>
  <si>
    <t xml:space="preserve">                                                              </t>
  </si>
  <si>
    <t>Trajet routier</t>
  </si>
  <si>
    <t>Carte IGN (TOP 25)</t>
  </si>
  <si>
    <t xml:space="preserve">                                </t>
  </si>
  <si>
    <t>Jean Yves      06 88 26 68 85</t>
  </si>
  <si>
    <t xml:space="preserve">                                                                        </t>
  </si>
  <si>
    <t>13h30</t>
  </si>
  <si>
    <t>Tarascon - St Gabriel - Planet</t>
  </si>
  <si>
    <t>La Tour de guet</t>
  </si>
  <si>
    <t>2h45</t>
  </si>
  <si>
    <t>9,100 Km</t>
  </si>
  <si>
    <t xml:space="preserve">    </t>
  </si>
  <si>
    <t>Tous marcheurs</t>
  </si>
  <si>
    <t xml:space="preserve">            </t>
  </si>
  <si>
    <t>Cavaillon - Vidauque</t>
  </si>
  <si>
    <t>Badarel</t>
  </si>
  <si>
    <t>3h15</t>
  </si>
  <si>
    <t>Marcheurs bien entraînés</t>
  </si>
  <si>
    <t>Nécessité d'utiliser les mains pour monter</t>
  </si>
  <si>
    <t xml:space="preserve">Aimé                 06 84 57 23 44 </t>
  </si>
  <si>
    <t>Mouriès - Anellier</t>
  </si>
  <si>
    <t>Le canal de Craponne</t>
  </si>
  <si>
    <t>3h</t>
  </si>
  <si>
    <t xml:space="preserve">8 km                                                    </t>
  </si>
  <si>
    <t xml:space="preserve">100m </t>
  </si>
  <si>
    <t xml:space="preserve">Olivier          07 83 66 24 45 </t>
  </si>
  <si>
    <t>Tarascon - Frigolet - Haut</t>
  </si>
  <si>
    <t>La croix de chaulet</t>
  </si>
  <si>
    <t>3H30</t>
  </si>
  <si>
    <t>9,2 km</t>
  </si>
  <si>
    <t>Paradou - parking du
 centre équestre</t>
  </si>
  <si>
    <t>Le Défens</t>
  </si>
  <si>
    <t>3h30</t>
  </si>
  <si>
    <t>10,5 km</t>
  </si>
  <si>
    <t>130 m</t>
  </si>
  <si>
    <t>Patrick               06 33 68 59 75</t>
  </si>
  <si>
    <t>à   définir</t>
  </si>
  <si>
    <t>à définir</t>
  </si>
  <si>
    <t>Montfrin - Place Liberté</t>
  </si>
  <si>
    <t>Montfrin- Thésiers</t>
  </si>
  <si>
    <t>6 H</t>
  </si>
  <si>
    <t>15 KM</t>
  </si>
  <si>
    <t>260 m</t>
  </si>
  <si>
    <t>Fontvieille - Les Arènes</t>
  </si>
  <si>
    <t>Eglise ruinée st pierre</t>
  </si>
  <si>
    <t>9,5 km</t>
  </si>
  <si>
    <t>Maussane
Les Trincades</t>
  </si>
  <si>
    <t>Le tour des trincades</t>
  </si>
  <si>
    <t xml:space="preserve">            3 h</t>
  </si>
  <si>
    <t>9,5 Km</t>
  </si>
  <si>
    <t>315 m</t>
  </si>
  <si>
    <t>Maussane. Itinéraire conseillé. Se rendre à Maussane par la D5. Puis direction Mouriés et peu après
 prendre direction le Destet (D5 puis D78). Parking sur la droite après 3 km environ.</t>
  </si>
  <si>
    <t>Alçay                 06 87 21 12 33</t>
  </si>
  <si>
    <t>St Michel de Frigolet - Abbaye</t>
  </si>
  <si>
    <t>De St Michel de Frigolet à Boulbon</t>
  </si>
  <si>
    <t>3h 30</t>
  </si>
  <si>
    <t>10 km</t>
  </si>
  <si>
    <t>254 m</t>
  </si>
  <si>
    <t>35 HKG</t>
  </si>
  <si>
    <t>Barbentane - Cimetière</t>
  </si>
  <si>
    <t>La Croix des Veuves</t>
  </si>
  <si>
    <t>9,7 km</t>
  </si>
  <si>
    <t>220 m</t>
  </si>
  <si>
    <t>37 HKG</t>
  </si>
  <si>
    <t>Lussan</t>
  </si>
  <si>
    <t>Les Concluses</t>
  </si>
  <si>
    <t>4 h</t>
  </si>
  <si>
    <t>10,800 Km</t>
  </si>
  <si>
    <t>236 m</t>
  </si>
  <si>
    <t>Caromb - Lac du Paty</t>
  </si>
  <si>
    <t>Le rocher de la Madeleine</t>
  </si>
  <si>
    <t>14,5 km</t>
  </si>
  <si>
    <t>520 m</t>
  </si>
  <si>
    <t>Maussane - Agora</t>
  </si>
  <si>
    <t>Le grand Méjean</t>
  </si>
  <si>
    <t>3 h30</t>
  </si>
  <si>
    <t>9,8 km</t>
  </si>
  <si>
    <t>218 m</t>
  </si>
  <si>
    <t>Maussane- Agora.Se rendre à Maussane par la D5. Al'entrée de Maussane, prendre à droite
 vers le camping. Se garer au camping.</t>
  </si>
  <si>
    <t>Eygalières - Mas de Montfort</t>
  </si>
  <si>
    <t>Les Martelles</t>
  </si>
  <si>
    <t>9,1 km</t>
  </si>
  <si>
    <t>252 m</t>
  </si>
  <si>
    <t>34 HKG</t>
  </si>
  <si>
    <t>Les Baux - Rocher Troué</t>
  </si>
  <si>
    <t>Le tour des Baux par chappelle Trémaé</t>
  </si>
  <si>
    <t>3 h</t>
  </si>
  <si>
    <t>9 Km</t>
  </si>
  <si>
    <t>250 m</t>
  </si>
  <si>
    <t>Cheval Blanc - Font de l'Orme</t>
  </si>
  <si>
    <t>La Combe de l'Euse</t>
  </si>
  <si>
    <t>9,8 KM</t>
  </si>
  <si>
    <t>Miramas le Vieux</t>
  </si>
  <si>
    <t>La Poudrerie</t>
  </si>
  <si>
    <t xml:space="preserve">5 h </t>
  </si>
  <si>
    <t>16 km</t>
  </si>
  <si>
    <t>75 m</t>
  </si>
  <si>
    <t>Mormoiron - Salettes</t>
  </si>
  <si>
    <t>Les Ocres</t>
  </si>
  <si>
    <t>5h 30</t>
  </si>
  <si>
    <t>14 km</t>
  </si>
  <si>
    <t>310 m</t>
  </si>
  <si>
    <t>44 HKG</t>
  </si>
  <si>
    <t>rando gourmande</t>
  </si>
  <si>
    <t>Programme des randonnées de</t>
  </si>
  <si>
    <t>d'avril à juin 2026</t>
  </si>
  <si>
    <t>Chaque randonnée fait l'objet d'une fiche détaillée dans le Livret d'Information</t>
  </si>
  <si>
    <t>Fiche</t>
  </si>
  <si>
    <t>Départ</t>
  </si>
  <si>
    <t>Animateur</t>
  </si>
  <si>
    <t>Carte IGN</t>
  </si>
  <si>
    <t>Attention trier lsur la première colonne</t>
  </si>
  <si>
    <t>Montant co-voit</t>
  </si>
  <si>
    <t>Colonne 1</t>
  </si>
  <si>
    <t>Colonne 2</t>
  </si>
  <si>
    <t>Colonne 3</t>
  </si>
  <si>
    <t>Km (aller simple)</t>
  </si>
  <si>
    <t>Participation</t>
  </si>
  <si>
    <t>Concatenr</t>
  </si>
  <si>
    <t xml:space="preserve">Aix en Provence </t>
  </si>
  <si>
    <t>3143 ET- Aix en Provence. Vitrolles. 
Lambesc</t>
  </si>
  <si>
    <t xml:space="preserve">Parking paysager du Grand St Jean 4125 Rte du Seuil Aix en  provence: 
St Rémy -Orgon-Senas prendre la D7N direction Mallemort puis direction Lambesc
 continuer la D7N vers St Cannat puis direction Lignane à l'entrée de lignane prendre
 la D543 route de Rogne, Prendre à droite la route du seuil en direction du cimetière 
du grand Saint Jean, Parking aprés le chateau du seuil			</t>
  </si>
  <si>
    <t>Alleins - Parking Bastidon</t>
  </si>
  <si>
    <t>3143 OT - Salon - Miramas</t>
  </si>
  <si>
    <r>
      <rPr>
        <rFont val="&quot;Times New Roman&quot;"/>
        <b/>
        <color rgb="FF000000"/>
        <sz val="12.0"/>
      </rPr>
      <t xml:space="preserve">Alleins - Parking du Bastidon - Centre Médical </t>
    </r>
    <r>
      <rPr>
        <rFont val="&quot;Times New Roman&quot;"/>
        <color rgb="FF000000"/>
        <sz val="12.0"/>
      </rPr>
      <t xml:space="preserve"> : Direction Cavaillon - Rond point sortie de Mollégès prendre "Vieille route d'Orgon" - D7N - Traverser Orgon , Sénas (direction Aix) - Passer sous le pont du TGV - Passer le rond point du carrefour "Lamanon - Mallemort" et desuite après emprunter à droite la D71A vers Alleins (3 km) - Après le panneau "Alleins", petit pont puis rond point, prendre en face "Parking des Aires" - Ignorer ce parking et suivre "Parking du Bastidon".</t>
    </r>
  </si>
  <si>
    <t>Alleins - Parking Ecole</t>
  </si>
  <si>
    <r>
      <rPr>
        <rFont val="&quot;Times New Roman&quot;"/>
        <b/>
        <color rgb="FF000000"/>
        <sz val="12.0"/>
      </rPr>
      <t xml:space="preserve">Alleins - Parking de l'école </t>
    </r>
    <r>
      <rPr>
        <rFont val="&quot;Times New Roman&quot;"/>
        <color rgb="FF000000"/>
        <sz val="12.0"/>
      </rPr>
      <t>: St Rémy – Gare de Mollégès – Orgon – Traverser Sénas en direction d’Aix – A la sortie du village, rond point – Magasin « Provence Matériaux » Prendre à droite la D 71, direction Alleins et la garder jusqu’à Alleins qu’on traverse en direction d’Aurons (D 16) – A la sortie du village (fin de village) - Parking à gauche face à l’école.</t>
    </r>
  </si>
  <si>
    <t>Ansouis</t>
  </si>
  <si>
    <t>3243 OT - Pertuis-Lourmarin</t>
  </si>
  <si>
    <r>
      <rPr>
        <rFont val="&quot;Times New Roman&quot;"/>
        <b/>
        <color rgb="FF000000"/>
        <sz val="12.0"/>
      </rPr>
      <t>Ansouis</t>
    </r>
    <r>
      <rPr>
        <rFont val="&quot;Times New Roman&quot;"/>
        <color rgb="FF000000"/>
        <sz val="12.0"/>
      </rPr>
      <t xml:space="preserve"> :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La quitter à la prochaine sortie vers Villelaure. Après le panneau d’agglomération de Villelaure, prendre à gauche vers Ansouis ainsi qu’au rond point suivant. A l’entrée d’Ansouis, possibilité de faire un regroupement à la cave vinicole. Pour rejoindre le « parking visiteurs ».</t>
    </r>
  </si>
  <si>
    <t>Apt</t>
  </si>
  <si>
    <t>3242 OT - Apt</t>
  </si>
  <si>
    <t>Aramon - D126</t>
  </si>
  <si>
    <r>
      <rPr>
        <rFont val="&quot;Times New Roman&quot;"/>
        <b/>
        <color theme="1"/>
        <sz val="12.0"/>
      </rPr>
      <t xml:space="preserve">Aramon - D126 </t>
    </r>
    <r>
      <rPr>
        <rFont val="&quot;Times New Roman&quot;"/>
        <color theme="1"/>
        <sz val="12.0"/>
      </rPr>
      <t>: St Rémy – Maillane – Graveson – Tarascon, à l’entrée au 1er rond point prendre à droite Boulbon – Ensuite direction Barbentane – A 3 Km au rond point de la zone, prendre le pont à gauche direction Aramon - Traverser le Rhône – Au rond point, ignoer la direction d'Avignon et prendre la suivante D126 vers Saze - Regroupement à droite sur le terre plein face à l'usine - Garder le D126 - Pont sur la voie ferrée - Passer plusieurs virages - Parking au début du DFCI V9 panneau "Roule Pierre).</t>
    </r>
  </si>
  <si>
    <t>Aramon - les castillonnes</t>
  </si>
  <si>
    <r>
      <rPr>
        <rFont val="Arial"/>
        <b/>
        <color rgb="FF1A1918"/>
        <sz val="11.0"/>
      </rPr>
      <t>Aramon les Castillonnes::</t>
    </r>
    <r>
      <rPr>
        <rFont val="Arial"/>
        <b val="0"/>
        <color rgb="FF1A1918"/>
        <sz val="11.0"/>
      </rPr>
      <t>Eyragues, Barbentane, Place Saint-Joseph, prendrela 3ème sortie:D35, direction Aramon, traverser le Rhône, aux feux tricolore à droite,traverser Aramonpar le centreau stopmaintenant suivre ladirection Domazan, D235, àenviron 1050m dupanneau «sortie Aramon»prendreà droite‘DFCI V12’, parking àdroite au bout dela route goudronnée environ900 m</t>
    </r>
  </si>
  <si>
    <t>Aramon - St Suzanne</t>
  </si>
  <si>
    <r>
      <rPr>
        <rFont val="&quot;Times New Roman&quot;"/>
        <b/>
        <color theme="1"/>
        <sz val="12.0"/>
      </rPr>
      <t xml:space="preserve">Aramon chemin St Suzanne </t>
    </r>
    <r>
      <rPr>
        <rFont val="&quot;Times New Roman&quot;"/>
        <color theme="1"/>
        <sz val="12.0"/>
      </rPr>
      <t xml:space="preserve"> : St Rémy – Maillane – Graveson – Tarascon, à l’entrée au 1er rond point prendre à droite Boulbon – Ensuite direction Barbentane – A 3 Km au rond point de la zone, prendre le pont à gauche direction Aramon - Traverser le Rhône – Au rond point à gauche direction centre ville, ensuite 1ère à droite. Parking au bout du chemin de Ste Suzanne.</t>
    </r>
  </si>
  <si>
    <t>Arureille - parking du  cimetière</t>
  </si>
  <si>
    <t>3043 OT - St Martin - Les Baux</t>
  </si>
  <si>
    <t>Aureille- Parking du cimetière- St Rémy Eygalières par la D99 puis à droite au radar la D24-Au carrefour conduisant à Eygalières continuer tout droit (direction Mouriès) puis direction Eyguières / Aureille par la D25 et ensuite la D25a qui conduit à Aureille -Au carrefour prendre à gauche Eyguières / Salon par la D25b - Continuer tout droit puis à  gauche Chemin de St Pierre- Parking du cimetière .</t>
  </si>
  <si>
    <t>Aureille - Parking du stade</t>
  </si>
  <si>
    <r>
      <rPr>
        <rFont val="&quot;Times New Roman&quot;"/>
        <b/>
        <color rgb="FF000000"/>
        <sz val="12.0"/>
      </rPr>
      <t>Aureille - Parking du Stade</t>
    </r>
    <r>
      <rPr>
        <rFont val="&quot;Times New Roman&quot;"/>
        <color rgb="FF000000"/>
        <sz val="12.0"/>
      </rPr>
      <t xml:space="preserve"> : De St Rémy se diriger vers Eygalières par la D 99 (direction Cavaillon) puis, à droite, la D 24. Au carrefour conduisant à Eygalières, continuer tout droit (direction Mouriés) puis direction Eyguières/Aureille par la D25 et ensuite la D25a qui conduit à Aureille - PARKING AU STADE D’AUREILLE</t>
    </r>
  </si>
  <si>
    <t>Aureille - Pas de la Figuière</t>
  </si>
  <si>
    <t>3043 OT -St Martin - Les Baux</t>
  </si>
  <si>
    <r>
      <rPr>
        <rFont val="Times New Roman"/>
        <b/>
        <color theme="1"/>
        <sz val="12.0"/>
      </rPr>
      <t>Aureille - Pas de la Figuière</t>
    </r>
    <r>
      <rPr>
        <rFont val="Times New Roman"/>
        <color theme="1"/>
        <sz val="12.0"/>
      </rPr>
      <t>- De St Rémy prendre Eygalières par la D 99 (direction Cavaillon ) puis à droite au radar D24- Au carrefour conduisant à Eygalières continuer tout droit  direction Mouriès-Puis direction  Aureille par la D25- Parking à droite de suite après le panneau Pas de la Figuière .</t>
    </r>
  </si>
  <si>
    <t>15 Km- 2 €</t>
  </si>
  <si>
    <t>Aurel - Parking Mairie</t>
  </si>
  <si>
    <t>3240 OT - Banon - Sault</t>
  </si>
  <si>
    <r>
      <rPr>
        <rFont val="&quot;Times New Roman&quot;"/>
        <b/>
        <color rgb="FF000000"/>
        <sz val="12.0"/>
      </rPr>
      <t>Aurel - Parking Mairie</t>
    </r>
    <r>
      <rPr>
        <rFont val="&quot;Times New Roman&quot;"/>
        <color rgb="FF000000"/>
        <sz val="12.0"/>
      </rPr>
      <t xml:space="preserve"> :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Traverser le village de Sault en direction d’Aurel – Parking devant la Mairie qui se trouve à l’entrée d’Aurel (surélevée par rapport à la route).</t>
    </r>
  </si>
  <si>
    <t>Aurons</t>
  </si>
  <si>
    <t>3143 OT- Salon de Provence-Miramas</t>
  </si>
  <si>
    <r>
      <rPr>
        <rFont val="&quot;Times New Roman&quot;"/>
        <b/>
        <color rgb="FF000000"/>
        <sz val="12.0"/>
      </rPr>
      <t>Aurons :</t>
    </r>
    <r>
      <rPr>
        <rFont val="&quot;Times New Roman&quot;"/>
        <color rgb="FF000000"/>
        <sz val="12.0"/>
      </rPr>
      <t xml:space="preserve"> St Rémy - Mollégès D99- Puis D73E Orgon- D7N Sénas tout droit jusqu'au rond point  puis D71 (Provence matériaux) Rte d' Alleins. Aller jusqu'à Alleins- D16 à droite (à l'église). Direction Auron. Au début de la D68, 1er parking à droite "canicross". </t>
    </r>
  </si>
  <si>
    <t>40 km- 6 €</t>
  </si>
  <si>
    <t>Banon</t>
  </si>
  <si>
    <t>3042 OT - Tarascon - St Rémy</t>
  </si>
  <si>
    <r>
      <rPr>
        <rFont val="&quot;Times New Roman&quot;"/>
        <b/>
        <color rgb="FF000000"/>
        <sz val="12.0"/>
      </rPr>
      <t>Barbentane - Parking du cimetière</t>
    </r>
    <r>
      <rPr>
        <rFont val="&quot;Times New Roman&quot;"/>
        <color rgb="FF000000"/>
        <sz val="12.0"/>
      </rPr>
      <t xml:space="preserve"> : Drection Maillane par D5 – La garder jusqu’à Graveson, puis prendre la direction de Tarascon par la D 970 – Au rond-point  prendre la direction  de l’Abbaye  Saint Michel de Frigolet par la D 81- Dépasser St Michel de Frigolet et se diriger vers Barbentane - Juste avant le moulin, prendre à droite direction Résidence Foyer de la Montagnette par le chemin de Bretoule - Garder la direction "Résidence la Montagnette" par le chemin de la Côte (à gauche) - Passer le Foyer et continuer par le chemin du Séquier vers le Parking du cimetière.</t>
    </r>
  </si>
  <si>
    <t>Barbentane - Moulin</t>
  </si>
  <si>
    <r>
      <rPr>
        <rFont val="&quot;Times New Roman&quot;"/>
        <b/>
        <color rgb="FF000000"/>
        <sz val="12.0"/>
      </rPr>
      <t xml:space="preserve">Barbentane - Parking du moulin </t>
    </r>
    <r>
      <rPr>
        <rFont val="&quot;Times New Roman&quot;"/>
        <color rgb="FF000000"/>
        <sz val="12.0"/>
      </rPr>
      <t xml:space="preserve"> : Direction  Maillane, Graveson – Saint Michel de Frigolet – Continuer en direction de Barbentane – Après le panneau de la commune et le stade (à droite), Parking à gauche en face le moulin (avant la descente sur le village)</t>
    </r>
  </si>
  <si>
    <t>Barbentane - Place du Marché</t>
  </si>
  <si>
    <r>
      <rPr>
        <rFont val="&quot;Times New Roman&quot;"/>
        <b/>
        <color rgb="FF1E1919"/>
        <sz val="12.0"/>
      </rPr>
      <t>Barbentane - place du Marché :</t>
    </r>
    <r>
      <rPr>
        <rFont val="&quot;Times New Roman&quot;"/>
        <b val="0"/>
        <color rgb="FF1E1919"/>
        <sz val="12.0"/>
      </rPr>
      <t>Direction Maillane par D5–La garder jusqu’àGraveson, puis prendre la direction d’Avignon par la D570n–Entrer dans Barbentane etau 1ergrand rond point, prendre la 4èmesortie direction Boulbon par la D35-Parking surla place du marché environ 200m après le rond point.</t>
    </r>
  </si>
  <si>
    <t>Beaumes de Venise</t>
  </si>
  <si>
    <t>3040 ET - Carpentras - Dentelles</t>
  </si>
  <si>
    <r>
      <rPr>
        <rFont val="Arial"/>
        <b/>
        <color theme="1"/>
      </rPr>
      <t xml:space="preserve">Baumes de Venise.parking central. Itinéraire conseillé. </t>
    </r>
    <r>
      <rPr>
        <rFont val="Arial"/>
        <color theme="1"/>
      </rPr>
      <t xml:space="preserve">Noves. Pont de Bonpas. Autoroute sortie 
Avignon nord. Direction Carpentras. Al'entrée de Carpentras, prendre à gauche direction Mont Ventoux
Sortir de la 4  voies direction AUBIGNAN puis Beaumes de Venise. Parking au vente ville ne face de
la mairie et de l'office de tourisme. </t>
    </r>
  </si>
  <si>
    <t>Bedoin  - Pavillon de Roland</t>
  </si>
  <si>
    <t>3140 ET - Mont Ventoux</t>
  </si>
  <si>
    <r>
      <rPr>
        <rFont val="&quot;Times New Roman&quot;"/>
        <b/>
        <color rgb="FF1A1918"/>
        <sz val="12.0"/>
      </rPr>
      <t xml:space="preserve">Bedoin  - Pavillon de Roland : </t>
    </r>
    <r>
      <rPr>
        <rFont val="&quot;Times New Roman&quot;"/>
        <color rgb="FF1A1918"/>
        <sz val="12.0"/>
      </rPr>
      <t>Prendre l’autoroute au Pont de Bonpas–Sortie Avignon Nord puis direction Carpentras--A l’entréede Carpentras, rond point prendre direction Ventoux puis Ventoux Sud-Bedoin-Au rond point avant Bedoin, prendre la 2èmesortie «chemin des Granges» pouréviter le village et rejoindre la D 974–faire 7km–et descendre un chemin à gauchepour stationner au Pavillon de Rolan</t>
    </r>
  </si>
  <si>
    <t>Bedoin - Jas Mélettes</t>
  </si>
  <si>
    <r>
      <rPr>
        <rFont val="&quot;Times New Roman&quot;"/>
        <b/>
        <color rgb="FF000000"/>
        <sz val="12.0"/>
      </rPr>
      <t xml:space="preserve">Bedoin - Jas des Mélettes </t>
    </r>
    <r>
      <rPr>
        <rFont val="&quot;Times New Roman&quot;"/>
        <color rgb="FF000000"/>
        <sz val="12.0"/>
      </rPr>
      <t>: Prendre l’autoroute au Pont de Bonpas – Sortie Avignon Nord puis direction Carpentras - A l’entrée de Carpentras, rond point prendre direction Ventoux puis Ventoux Sud - Bedoin - Au rond point avant Bedoin, prendre la 2ème sortie « chemin des Granges » pour éviter le village et rejoindre la D 974 –, faire 12 km - Parking sur la droite de la D 974 (Jas des Melettes ).
GPS N44°8’5.02, E5°18’1.18</t>
    </r>
  </si>
  <si>
    <t>Blauvac</t>
  </si>
  <si>
    <t xml:space="preserve">3142 OT - Cavaillon </t>
  </si>
  <si>
    <t>Blauzac - Place du 8 mai</t>
  </si>
  <si>
    <t>2941 OT - Uzès</t>
  </si>
  <si>
    <r>
      <rPr>
        <rFont val="&quot;Times New Roman&quot;"/>
        <b/>
        <color rgb="FF000000"/>
        <sz val="12.0"/>
      </rPr>
      <t xml:space="preserve">Blauzac - Place du 8 mai </t>
    </r>
    <r>
      <rPr>
        <rFont val="&quot;Times New Roman&quot;"/>
        <color rgb="FF000000"/>
        <sz val="12.0"/>
      </rPr>
      <t>: Prendre la D 99 en direction de Tarascon - Tarascon - Barrage de Vallabrègues – Prendre la direction d'Uzès - Remoulins (au rond point prendre à droite, traverser le pont, puis au feu à gauche) - Direction Uzès - .Après le musée du bonbon et peu avant Uzès, au rond point, prendre à gauche la D 979 vers « Nîmes-Pont St Nicolas » - Après 6,5 km environ, prendre à droite une petite route (D 736) qui monte vers Blauzac (3 km) – Plus loin, prendre à droite puis de suite à gauche pour trouver le Parking « Place du 8 Mai. » GPS : N 43°57’47.18 – E 04°22’13.54</t>
    </r>
  </si>
  <si>
    <t xml:space="preserve">Bonnieux </t>
  </si>
  <si>
    <t>3243 OT - Pertuis - Lourmarin</t>
  </si>
  <si>
    <r>
      <rPr>
        <rFont val="&quot;Times New Roman&quot;"/>
        <b/>
        <color rgb="FF1A1918"/>
        <sz val="12.0"/>
      </rPr>
      <t xml:space="preserve">Bonnieux  - Forêt des cèdres : </t>
    </r>
    <r>
      <rPr>
        <rFont val="&quot;Times New Roman&quot;"/>
        <color rgb="FF1A1918"/>
        <sz val="12.0"/>
      </rPr>
      <t>St Rémy–Cavaillon-prendre centre ville puisdirection Apt, garder la N 100 jusqu’au rond-point à droite (D 36) direction Bonnieux–traverser Bonnieux en direction de Lourmarin–A 3 Km, prendre à droite (panneau Forêtde Cèdres mal visible)–Au bout de 6 Km barrière et parking</t>
    </r>
  </si>
  <si>
    <t>Bonnieux - Les Aires</t>
  </si>
  <si>
    <r>
      <rPr>
        <rFont val="&quot;Times New Roman&quot;"/>
        <b/>
        <color rgb="FF000000"/>
        <sz val="12.0"/>
      </rPr>
      <t xml:space="preserve">Bonnieux - Parking des Aires - Sous le cimetière </t>
    </r>
    <r>
      <rPr>
        <rFont val="&quot;Times New Roman&quot;"/>
        <color rgb="FF000000"/>
        <sz val="12.0"/>
      </rPr>
      <t xml:space="preserve">: St Rémy - Cavaillon (prendre centre ville et la direction d'Apt, la garder jusqu'au rond point sur Bonnieux) – Après Coustellet et Lumières – Au premier rond point (3 km environ après Lumières), quitter la N 100 à droite en direction de Bonnieux (D 36 et D 194) – Bonnieux – Traverser le village en prenant la direction de la forêt de Cèdres - Parking des Aires à la sortie du village au début du chemin des Croix (sous le cimetière). </t>
    </r>
  </si>
  <si>
    <t>Boulbon - Place Leontin</t>
  </si>
  <si>
    <r>
      <rPr>
        <rFont val="&quot;Times New Roman&quot;"/>
        <b/>
        <color rgb="FF000000"/>
        <sz val="12.0"/>
      </rPr>
      <t xml:space="preserve">Boulbon - Place Leontin </t>
    </r>
    <r>
      <rPr>
        <rFont val="&quot;Times New Roman&quot;"/>
        <color rgb="FF000000"/>
        <sz val="12.0"/>
      </rPr>
      <t>: Direction Maillane par la D5 puis Graveson. Passer à proximité de Graveson (D28). Au rond-point "Avignon / Tarascon, prendre Tarascon (D570N). Au rond Point suivant, garder Tarascon par D970. La route passe sous une voie ferrée et peu après, au rond point, prendre la première à droite vers "Boulbon / Barbentane" (D35). Après le panneau d'agglomération "Boulbon", au rond point prendre la première à droite (panneau Boulbon 0,4). Parking sur la place Gilles Leontin.</t>
    </r>
  </si>
  <si>
    <t>Buoux - Le village</t>
  </si>
  <si>
    <r>
      <rPr>
        <rFont val="&quot;Times New Roman&quot;"/>
        <b/>
        <color rgb="FF000000"/>
        <sz val="12.0"/>
      </rPr>
      <t>Buoux - le village via Bonnieux</t>
    </r>
    <r>
      <rPr>
        <rFont val="&quot;Times New Roman&quot;"/>
        <color rgb="FF000000"/>
        <sz val="12.0"/>
      </rPr>
      <t xml:space="preserve"> : 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par la D36. A la sortie, après plusieurs virages, prendre à gauche la D232 « Buoux – Sivergues ». A la D943. Prendre à gauche vers Buoux. Col du Pointu prendre à droite direction « Saignon – Buoux » - Au croisement avec la D113 – Tourner à droite vers Buoux - Parking à gauche à l’entrée de Buoux</t>
    </r>
  </si>
  <si>
    <t>BUOUX - Les SEGUINS</t>
  </si>
  <si>
    <r>
      <rPr>
        <rFont val="Times New Roman"/>
        <color theme="1"/>
        <sz val="12.0"/>
      </rPr>
      <t xml:space="preserve">Buoux - les SEGUINS via Bonnieux : </t>
    </r>
    <r>
      <rPr>
        <rFont val="Times New Roman"/>
        <color theme="1"/>
        <sz val="12.0"/>
      </rPr>
      <t xml:space="preserve">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t>
    </r>
    <r>
      <rPr>
        <rFont val="Times New Roman"/>
        <color theme="1"/>
        <sz val="13.0"/>
      </rPr>
      <t xml:space="preserve"> en prenant la direction de la forêt des cèdres et de Buoux - Ne pas se rendre au village mais vers les falaises d'escalades , le village de vacances et l' auberge des Seguins   </t>
    </r>
    <r>
      <rPr>
        <rFont val="Times New Roman"/>
        <color theme="1"/>
        <sz val="12.0"/>
      </rPr>
      <t xml:space="preserve">                      </t>
    </r>
    <r>
      <rPr>
        <rFont val="Times New Roman"/>
        <color theme="1"/>
        <sz val="12.0"/>
      </rPr>
      <t xml:space="preserve">
</t>
    </r>
  </si>
  <si>
    <t>Cabrières d'Aigues</t>
  </si>
  <si>
    <t>Cabrières d'Avignon - Forêt des Cèdres</t>
  </si>
  <si>
    <t>Cabrières d'Avignon - Mairie</t>
  </si>
  <si>
    <r>
      <rPr>
        <rFont val="&quot;Times New Roman&quot;"/>
        <b/>
        <color rgb="FF000000"/>
        <sz val="12.0"/>
      </rPr>
      <t>Cabrières d'Avignon - Mairie :</t>
    </r>
    <r>
      <rPr>
        <rFont val="&quot;Times New Roman&quot;"/>
        <color rgb="FF000000"/>
        <sz val="12.0"/>
      </rPr>
      <t xml:space="preserve"> Cavaillon – Prendre « centre ville » puis direction Apt – Passer sous le pont du chemin de fer en restant à gauche et prendre la direction de « La clinique Synergia - Luberon » - Au hameau de Plan de Robion, au rond-point direction « Gordes » (D15) – A la D900, grand rond-point, rester sur la D15 (en face) direction Gordes. Plus loin, prendre à gauche la Direction Cabrières d’Avignon - A l’entrée de Cabrières, prendre la rue à droite (panneau Parking–Ecole–Stade). Parking derrière la Mairie</t>
    </r>
  </si>
  <si>
    <t>Cadenet</t>
  </si>
  <si>
    <t>Cairanne</t>
  </si>
  <si>
    <r>
      <rPr>
        <rFont val="Times New Roman"/>
        <b/>
        <color rgb="FF1A1918"/>
        <sz val="12.0"/>
      </rPr>
      <t xml:space="preserve">Caromb - Lac du Paty </t>
    </r>
    <r>
      <rPr>
        <rFont val="Times New Roman"/>
        <color rgb="FF1A1918"/>
        <sz val="12.0"/>
      </rPr>
      <t xml:space="preserve">: Saint Rémy - Noves (Direction Avignon,) -Caumont (à la sortie, direction Le Thor)-Velleron-Pernes les Fontaines-Carpentras(par la D938)-prendre direction Mont Ventoux puis Mont Ventoux sud-Bedoin–A lasortie de Carpentras, route à gauche en direction de Caromb traverser le village en direction parking lac du Paty </t>
    </r>
  </si>
  <si>
    <t>Carry le Rouet</t>
  </si>
  <si>
    <t>3144 OT - Etang de Berre</t>
  </si>
  <si>
    <t>Caseneuve</t>
  </si>
  <si>
    <t>Castillon du Gard</t>
  </si>
  <si>
    <t>2941OT - Uzès - Pont du Gard</t>
  </si>
  <si>
    <t>Caumont- Cave de Bonpas.</t>
  </si>
  <si>
    <t>3042 ET- Noves</t>
  </si>
  <si>
    <r>
      <rPr>
        <rFont val="&quot;Times New Roman&quot;, &quot;serif&quot;"/>
        <b/>
        <color theme="1"/>
        <sz val="12.0"/>
      </rPr>
      <t>Caumont - Cave de Bonpas .</t>
    </r>
    <r>
      <rPr>
        <rFont val="&quot;Times New Roman&quot;, &quot;serif&quot;"/>
        <b val="0"/>
        <color theme="1"/>
        <sz val="12.0"/>
      </rPr>
      <t>Prendre le pont de Bonpas, puis la direction Apt. 
Prendre à gauche au ,premier carrefour après être passé sousle pont de l'autoroute.
Parking sur la gauche. Attention route passante.</t>
    </r>
  </si>
  <si>
    <t>Caumont sur Durance.</t>
  </si>
  <si>
    <t>3042 - OT Noves</t>
  </si>
  <si>
    <r>
      <rPr>
        <rFont val="&quot;Times New Roman&quot;, &quot;serif&quot;"/>
        <b/>
        <color theme="1"/>
        <sz val="12.0"/>
      </rPr>
      <t>Caumont dur Durance</t>
    </r>
    <r>
      <rPr>
        <rFont val="&quot;Times New Roman&quot;, &quot;serif&quot;"/>
        <b val="0"/>
        <color theme="1"/>
        <sz val="12.0"/>
      </rPr>
      <t>. St Rémy -  Noves - Pont de Bompas - Direction Caumont centre -
 Avenue Jean Moulin - Parking en contrebas à droite</t>
    </r>
    <r>
      <rPr>
        <rFont val="&quot;Times New Roman&quot;, &quot;serif&quot;"/>
        <b/>
        <color theme="1"/>
        <sz val="12.0"/>
      </rPr>
      <t xml:space="preserve"> </t>
    </r>
  </si>
  <si>
    <t>Cavaillon - place du Clos</t>
  </si>
  <si>
    <t>3142 OT - Cavaillon</t>
  </si>
  <si>
    <r>
      <rPr>
        <rFont val="&quot;Times New Roman&quot;, &quot;serif&quot;"/>
        <b/>
        <color theme="1"/>
        <sz val="12.0"/>
      </rPr>
      <t>Cavaillon - Place du Clos :</t>
    </r>
    <r>
      <rPr>
        <rFont val="&quot;Times New Roman&quot;, &quot;serif&quot;"/>
        <b val="0"/>
        <color theme="1"/>
        <sz val="12.0"/>
      </rPr>
      <t xml:space="preserve"> Prendre la d99 jusqu’à Cavaillon, au rond-point du « melon » tourner pour le centre ville, à 300 m tourner à gauche à l’indication « Arc romain, office de tourisme, place du clos ». Stationner sur la place</t>
    </r>
  </si>
  <si>
    <r>
      <rPr>
        <rFont val="&quot;Times New Roman&quot;"/>
        <b/>
        <color rgb="FF000000"/>
        <sz val="12.0"/>
      </rPr>
      <t xml:space="preserve">Cavaillon - Vidauque </t>
    </r>
    <r>
      <rPr>
        <rFont val="&quot;Times New Roman&quot;"/>
        <color rgb="FF000000"/>
        <sz val="12.0"/>
      </rPr>
      <t>: Saint Remy – Cavaillon (par nouveau pont) – rond point tout droit Carpentras – rond point tout droit direction Vidauque – rond point 2éme sortie Vidauque –intersection avec la D31 direction Vidauque, 300 m parking par la droite au niveau du panneau – route des Cédres – point 121 Montimaou).</t>
    </r>
  </si>
  <si>
    <t>Céreste</t>
  </si>
  <si>
    <t>Charleval</t>
  </si>
  <si>
    <t>3143 ET - Aix - Vitrolles - Lambesc</t>
  </si>
  <si>
    <r>
      <rPr>
        <rFont val="Times New Roman"/>
        <b/>
        <color theme="1"/>
        <sz val="12.0"/>
      </rPr>
      <t>Charleval-parking du royaume des arbres.</t>
    </r>
    <r>
      <rPr>
        <rFont val="Times New Roman"/>
        <color theme="1"/>
        <sz val="12.0"/>
      </rPr>
      <t>.St Rémy.Orgon. Sénas;Prendre route
 d'Aix en Pce.(D7N).. Puis direction Charleval (D561). Au centre de Charleval,
 prendre à droite avenue Louis Charmet. Se garer après le canal. Parking</t>
    </r>
  </si>
  <si>
    <t>Chateauneuf de Gadagne</t>
  </si>
  <si>
    <t>3041 OT Avignon - Chateauneuf du pape</t>
  </si>
  <si>
    <r>
      <rPr>
        <rFont val="&quot;Times New Roman&quot;"/>
        <b/>
        <color theme="1"/>
        <sz val="12.0"/>
      </rPr>
      <t>Chateauneuf de Gadagne-Parking de l'école-</t>
    </r>
    <r>
      <rPr>
        <rFont val="&quot;Times New Roman&quot;"/>
        <color theme="1"/>
        <sz val="12.0"/>
      </rPr>
      <t>St Rémy-Noves- Pont de Bompas- Caumont-Chateauneuf de Gadagne-Environ 600 m après l'entrée de Chateauneuf , prenez à gauche Services Techniques Parking de l'école- Roulez 220m -Parking à gauche .</t>
    </r>
  </si>
  <si>
    <t>Châteaurenard - Coubertin</t>
  </si>
  <si>
    <r>
      <rPr>
        <rFont val="&quot;Times New Roman&quot;"/>
        <b/>
        <color rgb="FF000000"/>
        <sz val="12.0"/>
      </rPr>
      <t>Châteaunard - Parking stade Coubertin</t>
    </r>
    <r>
      <rPr>
        <rFont val="&quot;Times New Roman&quot;"/>
        <color rgb="FF000000"/>
        <sz val="12.0"/>
      </rPr>
      <t xml:space="preserve"> : Direction Eyragues – Châteaurenard - A  l'entrée de Châteaurenard (giratoire du Trou du Loup) Prendre à droite vers "A7 - Noves...". Suivre direction « Complexe sportif ». Le route monte puis redescend. Au rond point en bas de la descente, prendre à droite. Parking devant le stade de Coubertin.</t>
    </r>
  </si>
  <si>
    <r>
      <rPr>
        <rFont val="&quot;Times New Roman&quot;"/>
        <b/>
        <color rgb="FF000000"/>
        <sz val="12.0"/>
      </rPr>
      <t xml:space="preserve">Cheval Blanc - Font de L'orme (Maison forestière) </t>
    </r>
    <r>
      <rPr>
        <rFont val="&quot;Times New Roman&quot;"/>
        <color rgb="FF000000"/>
        <sz val="12.0"/>
      </rPr>
      <t>: St Rémy- Cavaillon-Emprunter le nouveau pont sur la Durance-Au 2ème rond-point prendre à droite Cheval Blanc " La Canebière"-Direction Pertuis -Au rond-point avant Mérindol suivre Mérindol /Pertuis sur 250 m puis tourner à gauche Route de la Font de l'Orme-Suivre la route sur 3,6 km jusqu'au parking de la maison forestière.</t>
    </r>
  </si>
  <si>
    <t>Cheval Blanc - L'Aumône</t>
  </si>
  <si>
    <t>Cheval Blanc - L'Aumône  :St Rémy - Cavaillon - nouveau pont sur la Durance direction Cheval Blanc - Après le pont sur le chemin de fer, rond point, prendre à droite direction "Cheval Blanc - La Canebière" Direction Pertuis – 3,5 km après la sortie de Cheval Blanc, à gauche au bout de chemin de l’Aumône prendre, la route du trou du rat (Chemin de la Campanette), après le canal de Carpentras. – Le parking est au niveau de la fontaine d’Ulysse.</t>
  </si>
  <si>
    <t>Cheval Blanc - La Roquette</t>
  </si>
  <si>
    <r>
      <rPr>
        <rFont val="&quot;Times New Roman&quot;"/>
        <b/>
        <color rgb="FF000000"/>
        <sz val="12.0"/>
      </rPr>
      <t>Cheval Blanc - La Roquette</t>
    </r>
    <r>
      <rPr>
        <rFont val="&quot;Times New Roman&quot;"/>
        <color rgb="FF000000"/>
        <sz val="12.0"/>
      </rPr>
      <t xml:space="preserve"> : St Rémy – Cavaillon – nouveau pont sur la Durance – Après le pont sur le chemin de fer, rond-point, prendre à droite direction "Cheval Blanc – La Canebière" Direction Pertuis – 6,9 Km après la sortie de Cheval Blanc, La Roquette à gauche – Parking après le canal de Carpentras et après la Chapelle Ste Thérèse.</t>
    </r>
  </si>
  <si>
    <t>Cheval Blanc - Régalon</t>
  </si>
  <si>
    <r>
      <rPr>
        <rFont val="&quot;Times New Roman&quot;"/>
        <b/>
        <color theme="1"/>
        <sz val="12.0"/>
      </rPr>
      <t>Cheval Blanc - Régalon</t>
    </r>
    <r>
      <rPr>
        <rFont val="&quot;Times New Roman&quot;"/>
        <b/>
        <color theme="1"/>
        <sz val="12.0"/>
      </rPr>
      <t xml:space="preserve"> :   St Rémy-Cavaillon D99. Emprunter le nouveau pont sur le Durance.2ème rond-point, prendre à gauche" Cheval-Blanc_Canebière".Direction Pertuis D973 jusqu' au Logis Neuf. Tourner à gauche, chemin de Rioufret, panneau "Gorges du Régalon". Parking quelques mètres plus loin..</t>
    </r>
  </si>
  <si>
    <t>Cheval Blanc - Trau Pieuceu</t>
  </si>
  <si>
    <r>
      <rPr>
        <rFont val="&quot;Times New Roman&quot;"/>
        <b/>
        <color rgb="FF000000"/>
        <sz val="12.0"/>
      </rPr>
      <t>Cheval Blanc - Aire du Trau Pieuceu</t>
    </r>
    <r>
      <rPr>
        <rFont val="&quot;Times New Roman&quot;"/>
        <color rgb="FF000000"/>
        <sz val="12.0"/>
      </rPr>
      <t xml:space="preserve"> : Prendre la D99 en direction de Plan d’Orgon- Cavaillon – Emprunter le nouveau pont sur la Durance. Passer un premier rond point puis au 2ème, prendre à droite la direction de « Cheval - la Canebière" Traversez Cheval- Blanc  puis à la sortie du village prendre à gauche le "Chemin de la Gravière" - Au bout de ce chemin prendre à droite le "chemin de Valloncourt" - Passez le pont du canal de Carpentras – Prendre à droite et suivre Aire de détente du « Trau pieuceu » 1,2 km .Parking à gauche .</t>
    </r>
  </si>
  <si>
    <r>
      <rPr>
        <rFont val="Arial"/>
        <b/>
        <color rgb="FF1A1918"/>
        <sz val="12.0"/>
      </rPr>
      <t xml:space="preserve">Cheval Blanc-Trou du Rat. </t>
    </r>
    <r>
      <rPr>
        <rFont val="Arial"/>
        <color rgb="FF1A1918"/>
        <sz val="12.0"/>
      </rPr>
      <t>Itinéraire conseillé: St Rémy. Cavaillon; Cheval Blanc
la Canebière; Direction Mérindol. Faire environ 4 km, traversr à gauche le canal 
au niveau de la Font du Pin</t>
    </r>
  </si>
  <si>
    <t>Collias</t>
  </si>
  <si>
    <t>2941 OT - Uzes</t>
  </si>
  <si>
    <r>
      <rPr>
        <rFont val="Arial"/>
        <b/>
        <color rgb="FF1A1918"/>
        <sz val="12.0"/>
      </rPr>
      <t>COLLIAS</t>
    </r>
    <r>
      <rPr>
        <rFont val="Arial"/>
        <color rgb="FF1A1918"/>
        <sz val="12.0"/>
      </rPr>
      <t>: St Remy-Tarascon-Barrage de Vallabregues-Remoulins par la D986-A Remoulins au premier feu après le pont prendre à gauche,direction Alès, Uzès-Suivre la D19 puis la D981 en direction d'Uzès-Après 6 km, aupanneau prendre à gauche la direction de Collias par laD112-Au croisement tourner àgauche sur la D3-Parking avant le pont</t>
    </r>
  </si>
  <si>
    <t>Comps - Groupe scolaire</t>
  </si>
  <si>
    <t>2942 E - Beaucaire - Tarascon</t>
  </si>
  <si>
    <r>
      <rPr>
        <rFont val="&quot;Times New Roman&quot;"/>
        <b/>
        <color rgb="FF000000"/>
        <sz val="12.0"/>
      </rPr>
      <t>Comps - Parking du groupe scolaire</t>
    </r>
    <r>
      <rPr>
        <rFont val="&quot;Times New Roman&quot;"/>
        <color rgb="FF000000"/>
        <sz val="12.0"/>
      </rPr>
      <t xml:space="preserve"> : Prendre la D99 en direction de Tarascon - Mas Blanc -St Étienne du Grès - Tarascon - Barrage écluse de Vallabrègues – Comps par la D986L – à l’entrée de Comps, au feu prendre à gauche sur 600 m puis à droite sur 400 m – Parking du Groupe Scolaire.</t>
    </r>
  </si>
  <si>
    <t>Cucuron</t>
  </si>
  <si>
    <t xml:space="preserve">Cucuron - Parking  97 Ch du Stade -  Cavaillon - Orgon .Prendre  Sénas D7N -  
Direction Mallemort  par D23 - suivre D23E et D32 en direction  D973 
 à Mérindol --Lauris ,puis  direction Puyvert -Lourmarin.( D27). - A la sortie  de Lourmarin - 
Prendre la D56 direction Cucuron - Passer devant le bassin de l'étang - Continuer tout droit  chemin 
de l'Hermitage / du stade - Parking                          </t>
  </si>
  <si>
    <t>Cornilon - Confoux- place des Aires</t>
  </si>
  <si>
    <t>3143  O T</t>
  </si>
  <si>
    <r>
      <rPr>
        <rFont val="&quot;Times New Roman&quot;"/>
        <b/>
        <color theme="1"/>
        <sz val="12.0"/>
      </rPr>
      <t xml:space="preserve">Cornillon - Confoux - Place des Aires </t>
    </r>
    <r>
      <rPr>
        <rFont val="&quot;Times New Roman&quot;"/>
        <color theme="1"/>
        <sz val="12.0"/>
      </rPr>
      <t>: Maussane – Prendre la N 113 au rond-point de la Samatane jusqu’au suivant (dit du Merle) et prendre direction Grans (D 19) – Au niveau de Grans, prendre à droite la direction Cornillon-Confoux (D 70a) – Parking sur la place des Aires (sur la gauche en rentrant dans le village).</t>
    </r>
  </si>
  <si>
    <t>Eguilles</t>
  </si>
  <si>
    <r>
      <rPr>
        <rFont val="&quot;Times New Roman&quot;"/>
        <b/>
        <color rgb="FF000000"/>
        <sz val="12.0"/>
      </rPr>
      <t>Eguilles</t>
    </r>
    <r>
      <rPr>
        <rFont val="&quot;Times New Roman&quot;"/>
        <color rgb="FF000000"/>
        <sz val="12.0"/>
      </rPr>
      <t xml:space="preserve"> : St Rémy –Sénas, Lambesc, St Cannat par la D7N ; Dans St Cannat prendre à droite Eguilles par la D18 puis D17 – Au rond point prendre la 1ère sortie Aix En Provence Les milles – Parking à droite au rond-point suivant</t>
    </r>
  </si>
  <si>
    <t>Ensuès la Redonne</t>
  </si>
  <si>
    <t>Estézargues - La Fenouillère</t>
  </si>
  <si>
    <t>2941 OT - Uzès Remoulins</t>
  </si>
  <si>
    <r>
      <rPr>
        <rFont val="&quot;Times New Roman&quot;"/>
        <b/>
        <color rgb="FF000000"/>
        <sz val="12.0"/>
      </rPr>
      <t xml:space="preserve">Estézargues - La Fenouillère : </t>
    </r>
    <r>
      <rPr>
        <rFont val="&quot;Times New Roman&quot;"/>
        <color rgb="FF000000"/>
        <sz val="12.0"/>
      </rPr>
      <t xml:space="preserve">Maillane, Graveson, direction Avignon (D570N), rond point de Barbentane/Rognonas, garder Avignon par la N1007,  pont sur la Durance. Avignon, au feu, direction Nîmes/A9 par le pont de L’Europe, franchir le Rhône (N100), grand rond point après les Angles, ignorer la sortie  Bagnols sur Cèze et prendre la sortie Nîmes (N100),  passer 3 rond points en gardant la direction Nîmes, longer l’Hôtel La Fenouillère puis au rond point prendre 1ère sortie à droite La Fenouillère continuer sur la voie sans issue, peu après à gauche parking randonneurs (Panneau). </t>
    </r>
  </si>
  <si>
    <t>Eygalières - Coste Plantier</t>
  </si>
  <si>
    <r>
      <rPr>
        <rFont val="&quot;Times New Roman&quot;"/>
        <b/>
        <color rgb="FF000000"/>
        <sz val="12.0"/>
      </rPr>
      <t>Eygalières - Coste Plantier</t>
    </r>
    <r>
      <rPr>
        <rFont val="&quot;Times New Roman&quot;"/>
        <color rgb="FF000000"/>
        <sz val="12.0"/>
      </rPr>
      <t xml:space="preserve"> : Direction Cavaillon par D99, puis de suite après le radar, D24 à droite en direction d’Eygalières. Ignorer la D24B vers Eygalières et continuer tout droit. Passer le « Pont Romain » et le Domaine de La Vallongue. A la bifurcation « Eyguières / Aureille » et « Mouriès » continuer vers « Mouriès ». Un premier virage à angle droit, le parking se trouve en face le 2ème virage à angle droit.</t>
    </r>
  </si>
  <si>
    <t>Eygalières - Maison de retraite</t>
  </si>
  <si>
    <r>
      <rPr>
        <rFont val="Times New Roman"/>
        <b/>
        <color theme="1"/>
        <sz val="12.0"/>
      </rPr>
      <t xml:space="preserve">Eygalières - Maison de retraite La Sousto </t>
    </r>
    <r>
      <rPr>
        <rFont val="Times New Roman"/>
        <color theme="1"/>
        <sz val="12.0"/>
      </rPr>
      <t>: St Rémy prendre la direction Cavaillon par la D 99, Au radar prendre à droite la D 24 direction Eygalières- Mouries à 2,3 km prendre à gauche la D24B direction eygalières ,Entrer dans le centre ville prendre à droite place Marcel Bonnein et continuer tout droit sur l'avenue de la Lèque parking à 750m  Maison de retraite la Sousto,</t>
    </r>
  </si>
  <si>
    <r>
      <rPr>
        <rFont val="&quot;Times New Roman&quot;"/>
        <b/>
        <color rgb="FF000000"/>
        <sz val="12.0"/>
      </rPr>
      <t>Eygalières - Mas de Montfort</t>
    </r>
    <r>
      <rPr>
        <rFont val="&quot;Times New Roman&quot;"/>
        <color rgb="FF000000"/>
        <sz val="12.0"/>
      </rPr>
      <t xml:space="preserve">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t>
    </r>
  </si>
  <si>
    <t>Eygalières - Monastère de l'Epiphanie</t>
  </si>
  <si>
    <r>
      <rPr>
        <rFont val="&quot;Times New Roman&quot;"/>
        <b/>
        <color rgb="FF000000"/>
        <sz val="12.0"/>
      </rPr>
      <t>Eygalières - Monastère de l'Epihanie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gauche pancarte momastère de l'Epiphanie</t>
    </r>
  </si>
  <si>
    <t>13 km - 2 €</t>
  </si>
  <si>
    <t>Eygalières - Salle des Fêtes</t>
  </si>
  <si>
    <r>
      <rPr>
        <rFont val="&quot;Times New Roman&quot;"/>
        <b/>
        <color rgb="FF000000"/>
        <sz val="12.0"/>
      </rPr>
      <t>Eygalières - Salle des Fêtes</t>
    </r>
    <r>
      <rPr>
        <rFont val="&quot;Times New Roman&quot;"/>
        <color rgb="FF000000"/>
        <sz val="12.0"/>
      </rPr>
      <t xml:space="preserve"> : Se rendre à Eygalières par la D99, la D24 et D24b – Parking de la salle de fêtes (à gauche en arrivant).</t>
    </r>
  </si>
  <si>
    <t>Eygalières - St Sixte</t>
  </si>
  <si>
    <r>
      <rPr>
        <rFont val="&quot;Times New Roman&quot;"/>
        <b/>
        <color rgb="FF000000"/>
        <sz val="12.0"/>
      </rPr>
      <t>Eygalières - Chapelle St Sixte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proximité de la chapelle.</t>
    </r>
  </si>
  <si>
    <t>Eyguières -  Parking Mas de LOC</t>
  </si>
  <si>
    <r>
      <rPr>
        <rFont val="&quot;Times New Roman&quot;"/>
        <b/>
        <color theme="1"/>
        <sz val="12.0"/>
      </rPr>
      <t>Eyguières - Parking Mas de Loc</t>
    </r>
    <r>
      <rPr>
        <rFont val="&quot;Times New Roman&quot;"/>
        <b/>
        <color theme="1"/>
        <sz val="12.0"/>
      </rPr>
      <t xml:space="preserve"> : Direction Cavaillon par la D99 puis de suite après le radar , D24 à droite en direction d'Eygalières . Ignorer la D24 B vers Eygalières et continuer tout droit .A la bifurcation "Eyguières/Mouriès " continuer vers Eyguières.A la bifurcation Eyguières/Orgon prendre à gauche direction Orgon,Parking 1 km à droite aprés un virage</t>
    </r>
  </si>
  <si>
    <t>Eyguières - chemin du col de Melet</t>
  </si>
  <si>
    <r>
      <rPr>
        <rFont val="&quot;Times New Roman&quot;"/>
        <b/>
        <color theme="1"/>
        <sz val="12.0"/>
      </rPr>
      <t>Eyguières chemin du col de Melet</t>
    </r>
    <r>
      <rPr>
        <rFont val="&quot;Times New Roman&quot;"/>
        <color theme="1"/>
        <sz val="12.0"/>
      </rPr>
      <t>. ST Rémy- Partir sur la D99 ( route d' Orgon). Puis à D vers Eygalières. Continuer  vers Aureille D25a. Traverser le village D25b. Puis D17 direction Eyguières. Continuer environ 5 Km. Prendre à G chemin St Pierre, puis à D. Passer le pont sur le canal. Parking à G.</t>
    </r>
  </si>
  <si>
    <t>Eyguières- Hôtel de Ville</t>
  </si>
  <si>
    <r>
      <rPr>
        <rFont val="&quot;Times New Roman&quot;"/>
        <b/>
        <color rgb="FF000000"/>
        <sz val="12.0"/>
      </rPr>
      <t>Eyguières - Parking Hôtel de Ville</t>
    </r>
    <r>
      <rPr>
        <rFont val="&quot;Times New Roman&quot;"/>
        <color rgb="FF000000"/>
        <sz val="12.0"/>
      </rPr>
      <t xml:space="preserve"> : Direction Cavaillon par la D99 puis de suite après le radar , D24 à droite en direction d'Eygalières . Ignorer la D24 B vers Eygalières et continuer tout droit .A la bifurcation "Eyguières/Mouriès " continuer vers Eyguières.Dans Eyguières prendre Centre ville- Suivre Sénas puis à droite Rue Frédéric Mistral -  Au Stop à gauche -Parking de l'Hôtel deVille à droite</t>
    </r>
  </si>
  <si>
    <t>Eyragues</t>
  </si>
  <si>
    <t>Ferrassières</t>
  </si>
  <si>
    <t>Flassan</t>
  </si>
  <si>
    <t>3144 OT - Cavaillon</t>
  </si>
  <si>
    <r>
      <rPr>
        <rFont val="&quot;Times New Roman&quot;"/>
        <b/>
        <color rgb="FF000000"/>
        <sz val="12.0"/>
      </rPr>
      <t xml:space="preserve">Flassan-Parking Place Albert Vendran </t>
    </r>
    <r>
      <rPr>
        <rFont val="&quot;Times New Roman&quot;"/>
        <color rgb="FF000000"/>
        <sz val="12.0"/>
      </rPr>
      <t>: Noves- Pont de Bompas-Caumont-Le Thor -Velleron-Pernes les Fontaines-Mazan-Mormoiron D 184 jusqu'à Flassan-2ème route à Gauche "Flassan /plan d'eau". Au bout à droite parking Place parking Albert Vendran à gauche</t>
    </r>
  </si>
  <si>
    <t>Fontaine de Vaucluse</t>
  </si>
  <si>
    <r>
      <rPr>
        <rFont val="&quot;Times New Roman&quot;"/>
        <b/>
        <color rgb="FF1A1918"/>
        <sz val="13.0"/>
      </rPr>
      <t>Fontaine de Vaucluse</t>
    </r>
    <r>
      <rPr>
        <rFont val="&quot;Times New Roman&quot;"/>
        <b val="0"/>
        <color rgb="FF1A1918"/>
        <sz val="13.0"/>
      </rPr>
      <t>:Direction Noves,puis Bompas,direction Caumont puis Lagnes,direction Fontaine du Vaucluse,–Parking à l'entréedeFontaine sur la gauche</t>
    </r>
  </si>
  <si>
    <t>Fontvieille - La Lèque</t>
  </si>
  <si>
    <r>
      <rPr>
        <rFont val="&quot;Times New Roman&quot;"/>
        <b/>
        <color rgb="FF000000"/>
        <sz val="12.0"/>
      </rPr>
      <t>Fontvieille - La Lèque - St Peire</t>
    </r>
    <r>
      <rPr>
        <rFont val="&quot;Times New Roman&quot;"/>
        <color rgb="FF000000"/>
        <sz val="12.0"/>
      </rPr>
      <t xml:space="preserve"> : St Remy- Route de Tarascon - St Etienne du Grès –carrefour St Gabriel – prendre à gauche dir Fontvieille par la D33- Au bout de 3 km 5 environ, prendre à gauche vallon de la Lèque en face de la D82c - Faire 500 m environ jusqu'au parking.</t>
    </r>
  </si>
  <si>
    <r>
      <rPr>
        <rFont val="&quot;Times New Roman&quot;"/>
        <b/>
        <color rgb="FF000000"/>
        <sz val="12.0"/>
      </rPr>
      <t>Fontvieille - Parking des arènes</t>
    </r>
    <r>
      <rPr>
        <rFont val="&quot;Times New Roman&quot;"/>
        <color rgb="FF000000"/>
        <sz val="12.0"/>
      </rPr>
      <t xml:space="preserve"> : St Rémy – St Etienne du Grès – St Gabriel – Fontvieille – Parking au centre ville près des arènes.</t>
    </r>
  </si>
  <si>
    <t>Gargas - Parking du Cimetière</t>
  </si>
  <si>
    <r>
      <rPr>
        <rFont val="Times New Roman"/>
        <b/>
        <color theme="1"/>
        <sz val="12.0"/>
      </rPr>
      <t xml:space="preserve">Gargas-Parking du cimetière : </t>
    </r>
    <r>
      <rPr>
        <rFont val="Times New Roman"/>
        <color theme="1"/>
        <sz val="12.0"/>
      </rPr>
      <t>à gauche- Prendre Cavaillon , Coustellet, Apt par la D900-Avant l'entrée d'Apt prendre à gauche " Roussillon Gargas Le Chêne"puis à gauche Gargas en face du garage Renault-Au rond-point 3ème sortie Gargas par la D4- Au carrefour à droite route du Chêne-Au rond-point direction Gargas- Parking du cimetière à gauche.</t>
    </r>
  </si>
  <si>
    <t>Gignac</t>
  </si>
  <si>
    <t>Gigondas</t>
  </si>
  <si>
    <t>Gordes - Gendarmerie</t>
  </si>
  <si>
    <r>
      <rPr>
        <rFont val="&quot;Times New Roman&quot;"/>
        <b/>
        <color rgb="FF000000"/>
        <sz val="12.0"/>
      </rPr>
      <t>Gordes - Parking gendarmerie</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puis Centre ville. Parking devant la gendarmerie (payant à certaines périodes)</t>
    </r>
  </si>
  <si>
    <t>Gordes - Les Luquets</t>
  </si>
  <si>
    <r>
      <rPr>
        <rFont val="&quot;Times New Roman&quot;"/>
        <b/>
        <color rgb="FF000000"/>
        <sz val="12.0"/>
      </rPr>
      <t>Gordes - Parking des Luquets</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A l’entrée de Gordes, premier grand parking à gauche au bord de la D2 (Parking des Luquets - début de la route qui mène au village des bories).</t>
    </r>
  </si>
  <si>
    <t>Goult. Eglise.</t>
  </si>
  <si>
    <r>
      <rPr>
        <b/>
      </rPr>
      <t>Goult</t>
    </r>
    <r>
      <rPr/>
      <t xml:space="preserve">. Aller à Cavaillon. A Cavaillon – Prendre « centre ville » puis direction Apt – Passer sous
 le pont du chemin de fer en restant à gauche et prendre la direction de 
« La clinique Synergia Luberon » - Au hameau de Plan de Robion, au rond-point direction
 « Gordes » (D15) – A la D900,, prendre direction Apt. Puis direction Lumières.(D60). Puis la
 D105 jusqu'à </t>
    </r>
    <r>
      <rPr>
        <color rgb="FF1155CC"/>
        <u/>
      </rPr>
      <t>Goult.Se</t>
    </r>
    <r>
      <rPr/>
      <t xml:space="preserve"> garer place de l'église.</t>
    </r>
  </si>
  <si>
    <t>Grambois</t>
  </si>
  <si>
    <t>Grans</t>
  </si>
  <si>
    <t>Graveson - cimetière</t>
  </si>
  <si>
    <t>Graveson- Parking du cimetière-Prendre la D99 puis la D5 en direction de Maillane -Au carrefour de la D28 prendre à gauche jusqu'au rond-point de la route d'Avignon-Prendre à gauche -En face de la cave Magali prendre à droite- Tout droit puis à gauche chemin de la Roulade - Panneaux Stade -Parking du cimetière.</t>
  </si>
  <si>
    <t>Graveson - Moure Pela</t>
  </si>
  <si>
    <r>
      <rPr>
        <rFont val="&quot;Times New Roman&quot;"/>
        <b/>
        <color rgb="FF000000"/>
        <sz val="12.0"/>
      </rPr>
      <t>Graveson - Moure Pela</t>
    </r>
    <r>
      <rPr>
        <rFont val="&quot;Times New Roman&quot;"/>
        <color rgb="FF000000"/>
        <sz val="12.0"/>
      </rPr>
      <t xml:space="preserve"> : Direction Maillane par la D5 puis Graveson par la D28 en gardant les déviations - Au rond point de la D570N, prendre la direction d’Avignon/Rognonas sur 3,5 km environ – Parking bord de la route à l’embranchement avec la D77d.</t>
    </r>
  </si>
  <si>
    <t>Istres</t>
  </si>
  <si>
    <t>Jonquières  Saint Vincent - Parking Chapelle Saint Laurent</t>
  </si>
  <si>
    <r>
      <rPr>
        <rFont val="&quot;Google Sans&quot;, Arial"/>
        <b/>
        <color rgb="FF1F1F1F"/>
        <sz val="12.0"/>
      </rPr>
      <t>Jonquières Saint Vincent - Parking Chapelle Saint Laurent</t>
    </r>
    <r>
      <rPr>
        <rFont val="&quot;Google Sans&quot;, Arial"/>
        <b val="0"/>
        <color rgb="FF1F1F1F"/>
        <sz val="12.0"/>
      </rPr>
      <t>:St Rémy-Mas Blanc- St Etienne du Grés- TarasconD 99 - Beaucaire - continuer route de Nimes D999 , Jonquières St  Vincent  parking de la chapelle St Laurent à droite avant le village</t>
    </r>
  </si>
  <si>
    <t>Joucas</t>
  </si>
  <si>
    <r>
      <rPr>
        <rFont val="&quot;Times New Roman&quot;"/>
        <color rgb="FF1A1918"/>
        <sz val="12.0"/>
      </rPr>
      <t xml:space="preserve"> </t>
    </r>
    <r>
      <rPr>
        <rFont val="&quot;Times New Roman&quot;"/>
        <b/>
        <color rgb="FF1A1918"/>
        <sz val="12.0"/>
      </rPr>
      <t xml:space="preserve">Joucas </t>
    </r>
    <r>
      <rPr>
        <rFont val="&quot;Times New Roman&quot;"/>
        <color rgb="FF1A1918"/>
        <sz val="12.0"/>
      </rPr>
      <t>:St Rémy-Cavaillon (prendre centre ville etla direction d'Apt, la garderjusqu'à Coustellet)–Coustellet (au feu continuer toutdroit direction Gordes)–Au rond point à l’entrée de Gordes, prendre directionJoucas / St Saturnin d’Apt–prendre 1èreroute à gauche sur Joucas-Parking àl’entrée du village.</t>
    </r>
  </si>
  <si>
    <t>Jouques</t>
  </si>
  <si>
    <t>3244 ET  - Montagne ste Victoire</t>
  </si>
  <si>
    <t>L'isle sur la Sorgues</t>
  </si>
  <si>
    <t>La Chartreuse de Valbonne</t>
  </si>
  <si>
    <t>2940 OT - Bagnols sur Cèze</t>
  </si>
  <si>
    <t>La Couronne</t>
  </si>
  <si>
    <t>La Roque d'Anthéron - Parking abbaye de silvacane</t>
  </si>
  <si>
    <r>
      <rPr>
        <rFont val="Arial"/>
        <b/>
        <color theme="1"/>
        <sz val="12.0"/>
      </rPr>
      <t>La Roque d'Anthéron - Parkine Abbaye de Silvacane</t>
    </r>
    <r>
      <rPr>
        <rFont val="Arial"/>
        <color theme="1"/>
        <sz val="12.0"/>
      </rPr>
      <t>St Rémy. Direction Mollégès-gare D 99. 2ème rond point, vieille route de St Rémy, D 73e. Orgon D 7N jusqu’à Pont-Royal. Direction Charleval, puis à droite, D 67. Prochain rond point, D 561a, 1 ère à droite, parking à D.</t>
    </r>
  </si>
  <si>
    <t>La Roque d'Anthéron</t>
  </si>
  <si>
    <t>La Roque sur Pernes</t>
  </si>
  <si>
    <t>Lacoste</t>
  </si>
  <si>
    <t>Lafare - Mairie</t>
  </si>
  <si>
    <r>
      <rPr>
        <rFont val="&quot;Times New Roman&quot;"/>
        <b/>
        <color rgb="FF000000"/>
        <sz val="12.0"/>
      </rPr>
      <t>Lafare - Mairie</t>
    </r>
    <r>
      <rPr>
        <rFont val="&quot;Times New Roman&quot;"/>
        <color rgb="FF000000"/>
        <sz val="12.0"/>
      </rPr>
      <t xml:space="preserve"> : St Rémy – Noves – Pont de Bonpas– Avignon prendre à droite à la rocade Charles De Gaulle – Voie rapide direction Le Pontet – suivre la D 942 en direction Carpentras – prendre la sortie Monteux Est – Loriol du Contat – Aubignan – Beaume de Venise – Lafare – Parking juste à droite derrière du panneau d’entrée du village Lafare – Face à la nouvelle Mairie.</t>
    </r>
  </si>
  <si>
    <t>Lagarde d'Apt</t>
  </si>
  <si>
    <t>Lagnes - Mairie</t>
  </si>
  <si>
    <r>
      <rPr>
        <rFont val="&quot;Times New Roman&quot;"/>
        <b/>
        <color rgb="FF000000"/>
        <sz val="12.0"/>
      </rPr>
      <t>Lagnes - Parking Mairie</t>
    </r>
    <r>
      <rPr>
        <rFont val="&quot;Times New Roman&quot;"/>
        <color rgb="FF000000"/>
        <sz val="12.0"/>
      </rPr>
      <t xml:space="preserve"> : Cavaillon – centre-ville – gare – après le pont du chemin de fer 4émé sortie direction Lagnes Fontaine de Vaucluse – Petit Palais – Lagnes – Parking dans le village devant la Mairie</t>
    </r>
  </si>
  <si>
    <t>Lamanon - Source St Denis</t>
  </si>
  <si>
    <r>
      <rPr>
        <rFont val="&quot;Times New Roman&quot;"/>
        <b/>
        <color rgb="FF000000"/>
        <sz val="12.0"/>
      </rPr>
      <t>Lamanon - Parking Source St Denis</t>
    </r>
    <r>
      <rPr>
        <rFont val="&quot;Times New Roman&quot;"/>
        <color rgb="FF000000"/>
        <sz val="12.0"/>
      </rPr>
      <t xml:space="preserve"> : Prendre la direction de cavaillon par la D99 – Après la Gare de Mollégès, au rond point, emprunter « La Vieille route d’Orgon » (évitement de Plan d’Orgon) – Traverser Orgon – A Sénas, au deuxième feu tricolore, prendre la 2ème route à droite en direction de Salon / Lamanon (D538). Au rond point (avec un taureau) continuer tout droit – Après environ 3 km après ce rond point (plusieurs possibilité de regroupement à droite sur le bas côté), passer sous un pont de chemin de fer à droite (être attentif, pas de panneau directionnel) – Après OMAG, panneau communal « Lamanon » - Continuer sur la D72E – Après 600 m environ prendre la route la plus à droite (chemin de la Source) – Parcourir 70 m et parking à droite près de la source.</t>
    </r>
  </si>
  <si>
    <t>Lamanon - Village</t>
  </si>
  <si>
    <t>Lamanon - Parking du Chateau.Prendre la direction de Cavaillon par la D99 –
 Après la Gare de Mollégès, au rond point, direction Orgon. Traverser Orgon – A Sénas,direction
 de Salon / Lamanon (D538). Puis direction Lamanon (D72 g). Au rond point, prendre tout droit,
puis tourner à droite : allée du chateau. Se garer en face du chateau</t>
  </si>
  <si>
    <t>Lambesc</t>
  </si>
  <si>
    <t>Lauris- Recaute</t>
  </si>
  <si>
    <r>
      <rPr>
        <rFont val="Times New Roman"/>
        <b/>
        <color rgb="FF1E1919"/>
        <sz val="12.0"/>
      </rPr>
      <t>LAURIS - Recaute</t>
    </r>
    <r>
      <rPr>
        <rFont val="Times New Roman"/>
        <color rgb="FF1E1919"/>
        <sz val="12.0"/>
      </rPr>
      <t xml:space="preserve"> : St Rémy–Orgon–Sénas–Mallemort–Traverséede la Durance–Mérindol–A l’entrée de Lauris prendre à gauche la D61 en direction deRoquefraîche pendant 1300 m–suivre Mas de Recaute sur le chemin de Bonnieux–Parking àl’intersectiondu chemin de Bonnieux et du chemin de Recaute.</t>
    </r>
  </si>
  <si>
    <t>Le Barroux</t>
  </si>
  <si>
    <t>Le Beaucet - Ermitage</t>
  </si>
  <si>
    <r>
      <rPr>
        <rFont val="&quot;Times New Roman&quot;"/>
        <b/>
        <color rgb="FF000000"/>
        <sz val="12.0"/>
      </rPr>
      <t>Le Beaucet - Ermitage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</si>
  <si>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Beaucet - Village</t>
  </si>
  <si>
    <r>
      <rPr>
        <rFont val="&quot;Times New Roman&quot;"/>
        <b/>
        <color rgb="FF000000"/>
        <sz val="12.0"/>
      </rPr>
      <t>Le Beaucet - Parking sous le village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</si>
  <si>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Puy Sainte Réparade</t>
  </si>
  <si>
    <t>3143 ET - Aix en Provence</t>
  </si>
  <si>
    <r>
      <rPr>
        <rFont val="&quot;Times New Roman&quot;"/>
        <b/>
        <color rgb="FF000000"/>
        <sz val="12.0"/>
      </rPr>
      <t xml:space="preserve">Le Puy Sainte Réparade </t>
    </r>
    <r>
      <rPr>
        <rFont val="&quot;Times New Roman&quot;"/>
        <color rgb="FF000000"/>
        <sz val="12.0"/>
      </rPr>
      <t>: St Rémy - Sénas - Charleval - La Roque d'Anthéron - St Estève Janson par la D561 - Puy Ste Réparade - Parking de la salle des fêtes</t>
    </r>
  </si>
  <si>
    <t>Le Tholonet</t>
  </si>
  <si>
    <t>3244 ET - Montagne ste Victoire</t>
  </si>
  <si>
    <t>Les Baux - Bord D5</t>
  </si>
  <si>
    <r>
      <rPr>
        <rFont val="&quot;Times New Roman&quot;"/>
        <b/>
        <color rgb="FF000000"/>
        <sz val="12.0"/>
      </rPr>
      <t>Les Baux - Parking au bord de la D5</t>
    </r>
    <r>
      <rPr>
        <rFont val="&quot;Times New Roman&quot;"/>
        <color rgb="FF000000"/>
        <sz val="12.0"/>
      </rPr>
      <t xml:space="preserve"> : Prendre la direction de Maussane par la D5 - Se garer au bord de la route à droite après le dernier virage des Alpilles. Peu de places, se garer en épi.</t>
    </r>
  </si>
  <si>
    <t>Les Baux - Carrières Lumières</t>
  </si>
  <si>
    <r>
      <rPr>
        <rFont val="&quot;Times New Roman&quot;"/>
        <b/>
        <color rgb="FF000000"/>
        <sz val="12.0"/>
      </rPr>
      <t xml:space="preserve">Les Baux - Carrières de Lumières </t>
    </r>
    <r>
      <rPr>
        <rFont val="&quot;Times New Roman&quot;"/>
        <color rgb="FF000000"/>
        <sz val="12.0"/>
      </rPr>
      <t>: Direction St Etienne du Grès puis après le grand virage prendre à gauche les Baux par la D27 (petite route des Baux) passer le col puis descendre le val d’enfer. Stationner sur un des parkings de la Carrière de Lumières. Rassemblement pour le départ de la randonnée devant l’entrée du site.</t>
    </r>
  </si>
  <si>
    <t>Les Baux - Chemin des Lombards</t>
  </si>
  <si>
    <r>
      <rPr>
        <rFont val="Times New Roman"/>
        <b/>
        <color theme="1"/>
        <sz val="12.0"/>
      </rPr>
      <t xml:space="preserve">Les Baux - Chemin des Lombards </t>
    </r>
    <r>
      <rPr>
        <rFont val="Times New Roman"/>
        <color theme="1"/>
        <sz val="12.0"/>
      </rPr>
      <t>: Direction Maussane par D5,Tourner à droite sur la D 27a direction les baux  sur 1k500 - Prendre à droite le chemin, des Lombards  parking environ  200m plus loin sur la droite</t>
    </r>
  </si>
  <si>
    <r>
      <rPr>
        <rFont val="&quot;Times New Roman&quot;"/>
        <b/>
        <color rgb="FF000000"/>
        <sz val="12.0"/>
      </rPr>
      <t xml:space="preserve">Les Baux - Rocher troué </t>
    </r>
    <r>
      <rPr>
        <rFont val="&quot;Times New Roman&quot;"/>
        <color rgb="FF000000"/>
        <sz val="12.0"/>
      </rPr>
      <t>: St Remy direction Tarascon par la D99 puis les Baux à gauche par la D27(ancien radar).En haut du col avant de redescendre prendre à gauche la route goudronnée qui monte à l’ancienne table d’orientation. Parking au niveau du rocher troué.</t>
    </r>
  </si>
  <si>
    <t>Les Grands Cléments</t>
  </si>
  <si>
    <t>Les Taillades - Mairie</t>
  </si>
  <si>
    <r>
      <rPr>
        <rFont val="&quot;Times New Roman&quot;"/>
        <b/>
        <color rgb="FF000000"/>
        <sz val="12.0"/>
      </rPr>
      <t>Les Taillades - Mairie</t>
    </r>
    <r>
      <rPr>
        <rFont val="&quot;Times New Roman&quot;"/>
        <color rgb="FF000000"/>
        <sz val="12.0"/>
      </rPr>
      <t xml:space="preserve"> : Prendre la D99 en direction de Plan d’Orgon- Cavaillon – Emprunter le nouveau pont sur la Durance. Passer un premier rond point. Au 2ème, prendre tout droit direction Vidauque jusqu’au 3ème rond point où il faut prendre à droite la direction « Vidauque » (panneau) par la D234 – Ensuite, au canal de Carpentras que l'on va longer, prendre à gauche Les Taillades (2 km) par la D31 – Aux Taillades, rond point de la roue dentée, prendre à droite la direction « Le village - Mairie » - Parking devant la Mairie. Il y a également un parking au stade en face.</t>
    </r>
  </si>
  <si>
    <t>Lioux - La Combe</t>
  </si>
  <si>
    <r>
      <rPr>
        <rFont val="&quot;Times New Roman&quot;"/>
        <b/>
        <color rgb="FF000000"/>
        <sz val="12.0"/>
      </rPr>
      <t xml:space="preserve">Lioux - La Combe </t>
    </r>
    <r>
      <rPr>
        <rFont val="&quot;Times New Roman&quot;"/>
        <color rgb="FF000000"/>
        <sz val="12.0"/>
      </rPr>
      <t>: Cavaillon – Prendre « centre ville » puis direction Apt – Passer sous le pont du chemin de fer en restant à gauche et prendre la direction de « La Synergia Luberon » - Au hameau Plan de Robion, au rond-point direction « Gordes » (D15) – A la D900, grand rond-point, rester sur la D15 (en face) direction Gordes– A l’entrée de Gordes (petit rond point) suivre direction Saint-Saturnin-les-Apt – Peu après Gordes, prendre Lioux (route à gauche). Parking à droite juste après le carrefour de Lioux au lieu dit « La Combe ».</t>
    </r>
  </si>
  <si>
    <t>Lioux - St Lambert</t>
  </si>
  <si>
    <r>
      <rPr>
        <rFont val="&quot;Times New Roman&quot;"/>
        <b/>
        <color rgb="FF000000"/>
        <sz val="12.0"/>
      </rPr>
      <t>Lioux - St Rambert - Arborétum</t>
    </r>
    <r>
      <rPr>
        <rFont val="&quot;Times New Roman&quot;"/>
        <color rgb="FF000000"/>
        <sz val="12.0"/>
      </rPr>
      <t xml:space="preserve"> : Cavaillon – Prendre « centre ville » – Passer sous le pont du chemin de fer en restant à gauche et prendre la direction de « La clinique Synergia-Luberon » - Au hameau de Plan de Robion, au  rond-point direction « Gordes » (D15) – A la D900, grand rond-point, direction Gordes (en face) -Au petit rond-point à l’entrée de Gordes, direction St Saturnin – Après 4,4 km , emprunter à gauche la route D102 vers Lioux. Passer à proximité de Joucas et de Lioux et continuer en direction de Sault, puis St Lambert par la D 140  puis D 140 bis à droite – Parking de l'Arboretum à droite.</t>
    </r>
  </si>
  <si>
    <t>Lourmarin</t>
  </si>
  <si>
    <t>Lumières</t>
  </si>
  <si>
    <r>
      <rPr>
        <rFont val="&quot;Times New Roman&quot;"/>
        <b/>
        <color rgb="FF000000"/>
        <sz val="12.0"/>
      </rPr>
      <t>Lumières</t>
    </r>
    <r>
      <rPr>
        <rFont val="&quot;Times New Roman&quot;"/>
        <color rgb="FF000000"/>
        <sz val="12.0"/>
      </rPr>
      <t xml:space="preserve"> : Cavaillon centre-ville (prendre la direction d'Apt et la garder jusqu'à Lumières) - Coustellet - Lumières – A Lumières (1ére entrée) tourner à gauche, Parking.</t>
    </r>
  </si>
  <si>
    <r>
      <rPr>
        <rFont val="Arial"/>
        <b/>
        <color theme="1"/>
      </rPr>
      <t xml:space="preserve">St Rémy - Lussan. </t>
    </r>
    <r>
      <rPr>
        <rFont val="Arial"/>
        <color theme="1"/>
      </rPr>
      <t>itinéraire Conseillé. St Rémy-Tarascon-Beaucaire-Comps-Rémoulins-Uzès.Lussan
(D979). Un point de rendez-vous est proposé: intersection D979-D06 en face de l'auberge gardoise</t>
    </r>
  </si>
  <si>
    <t>Maillane</t>
  </si>
  <si>
    <t>Malaucène</t>
  </si>
  <si>
    <t>Malemort du Comtat</t>
  </si>
  <si>
    <t>St Rémy - Noves – Avignon – Après lePont de Bonpas, direction Caumont – Traverser le village de Caumont jusqu’au feu tricolore puisà gauche direction le Thor – Velleron – Pernes les Fontaines – Mazan -Malemort du Comtat –Parking à l'école: le Cours , face au proxi supe</t>
  </si>
  <si>
    <t>Marseille</t>
  </si>
  <si>
    <t>3145 ET - Marseille et les calanques</t>
  </si>
  <si>
    <t>Marseille - Barasse</t>
  </si>
  <si>
    <r>
      <rPr>
        <rFont val="&quot;Times New Roman&quot;"/>
        <b/>
        <color rgb="FF000000"/>
        <sz val="12.0"/>
      </rPr>
      <t xml:space="preserve">Marseille - Vallon de la Barasse </t>
    </r>
    <r>
      <rPr>
        <rFont val="&quot;Times New Roman&quot;"/>
        <color rgb="FF000000"/>
        <sz val="12.0"/>
      </rPr>
      <t>(péage inclus) : Prendre l’A 7 - Direction Marseille - Péage de Lançon de Provence - A Marseille, prendre la nouvelle voie sur A507qui va vers Toulon (Tunnel) – Une fois sur l’A50 , prendre la sortie N° 48 « La Barasse » - Rond Point « Jean Mondet » - Rue Léon Bancal (point de repère à droite cinéma des 3 Palmes) - A la RD 8, prendre à gauche, puis tout de suite première à droite : le chemin du Vallon de la Barasse – Stationnement tout au bout du Vallon de la Barasse, avant le centre de tir</t>
    </r>
  </si>
  <si>
    <t>Martigues</t>
  </si>
  <si>
    <t>Maubec</t>
  </si>
  <si>
    <r>
      <rPr>
        <rFont val="&quot;Times New Roman&quot;"/>
        <b/>
        <color rgb="FF000000"/>
        <sz val="12.0"/>
      </rPr>
      <t xml:space="preserve">Maubec </t>
    </r>
    <r>
      <rPr>
        <rFont val="&quot;Times New Roman&quot;"/>
        <color rgb="FF000000"/>
        <sz val="12.0"/>
      </rPr>
      <t>: Saint Remy – Cavaillon (prendre centre ville et la direction d'Apt) - Les Taillades – Robion, à la sortie du village, (ignorer la direction « Maubec vieux village) mais prendre plus loin à droite la D29 direction Maubec. A l’entrée du village prendre à droite le chemin de la Feraille (panneaux stade, cimetière…) – Parking à proximité du stade et du cimetière.</t>
    </r>
  </si>
  <si>
    <r>
      <rPr>
        <rFont val="&quot;Times New Roman&quot;"/>
        <color rgb="FF000000"/>
        <sz val="12.0"/>
      </rPr>
      <t xml:space="preserve">Maussane- </t>
    </r>
    <r>
      <rPr>
        <rFont val="&quot;Times New Roman&quot;"/>
        <color rgb="FF000000"/>
        <sz val="12.0"/>
        <u/>
      </rPr>
      <t>Agora.Se</t>
    </r>
    <r>
      <rPr>
        <rFont val="&quot;Times New Roman&quot;"/>
        <color rgb="FF000000"/>
        <sz val="12.0"/>
      </rPr>
      <t xml:space="preserve"> rendre à Maussane par la D5. Al'entrée de Maussane, prendre à droite
 vers le camping. Se garer au camping.</t>
    </r>
  </si>
  <si>
    <t>3043 OT - ST martin -Les Baux</t>
  </si>
  <si>
    <r>
      <rPr>
        <rFont val="Arial"/>
        <b/>
        <color theme="1"/>
      </rPr>
      <t>Maussane.</t>
    </r>
    <r>
      <rPr>
        <rFont val="Arial"/>
        <color theme="1"/>
      </rPr>
      <t xml:space="preserve"> Itinéraire conseillé. Se rendre à Maussane par la D5. Puis direction Mouriés et peu après
 prendre direction le Destet (D5 puis D78). Parking sur la droite après 3 km environ.</t>
    </r>
  </si>
  <si>
    <t>Mazan</t>
  </si>
  <si>
    <t>Méjannes le Clap</t>
  </si>
  <si>
    <t>Ménerbes - Parking du Tennis</t>
  </si>
  <si>
    <r>
      <rPr>
        <rFont val="&quot;Times New Roman&quot;, &quot;serif&quot;"/>
        <b/>
        <color theme="1"/>
        <sz val="12.0"/>
      </rPr>
      <t xml:space="preserve">Ménerbes - Parking du tennis : </t>
    </r>
    <r>
      <rPr>
        <rFont val="&quot;Times New Roman&quot;, &quot;serif&quot;"/>
        <color theme="1"/>
        <sz val="12.0"/>
      </rPr>
      <t>St Rémy- Cavaillon- Robion - A la sortie de Robion prendre direction Ménerbes par la D3. Ne pas aller sur Ménerbes centre mais suivre la direction Bonnieux toujours par la D3. Après le lieu-dit "La Peyrière",continuer sur la D3 parking du tennis</t>
    </r>
  </si>
  <si>
    <t>Mérindol</t>
  </si>
  <si>
    <t>Méthamis</t>
  </si>
  <si>
    <t>Meynes - Parking de la piscine</t>
  </si>
  <si>
    <r>
      <rPr>
        <rFont val="&quot;Times New Roman&quot;"/>
        <b/>
        <color theme="1"/>
        <sz val="12.0"/>
      </rPr>
      <t xml:space="preserve">Meynes - Parking de la Piscine: </t>
    </r>
    <r>
      <rPr>
        <rFont val="&quot;Times New Roman&quot;"/>
        <color theme="1"/>
        <sz val="12.0"/>
      </rPr>
      <t>Direction Tarascon D99 au rond point à l'entrée de la zone de Roubian prendre 3ém sortie D99b  traversé le pont et continuer par la D90 direction Comps.Apres Comps continué sur la D998L  direction Remoulin sur 2km puis prendre à gauche D264 route de Meynes , traversé Meynes prendre chemin des Aires jusqu'a la piscine,</t>
    </r>
  </si>
  <si>
    <t>Meyrargues -  cimetière</t>
  </si>
  <si>
    <r>
      <rPr>
        <rFont val="Arial"/>
        <b/>
        <color theme="1"/>
      </rPr>
      <t>Meyrargues-cimetière :</t>
    </r>
    <r>
      <rPr>
        <rFont val="Arial"/>
        <b val="0"/>
        <color theme="1"/>
      </rPr>
      <t>St remy –Direction Cavaillon – Orgon par la pierre plantée D73e – Sénas – Charleval - La Roque-d'Anthéron - St Estève-janson - Le Puy- Ste-Réparade - Meyrargues- Parking au cimetière coté sud ( Avenue du Chateau</t>
    </r>
    <r>
      <rPr>
        <rFont val="Arial"/>
        <b/>
        <color theme="1"/>
      </rPr>
      <t>).</t>
    </r>
  </si>
  <si>
    <t>Mimet</t>
  </si>
  <si>
    <t>Miramas</t>
  </si>
  <si>
    <r>
      <rPr>
        <rFont val="&quot;Times New Roman&quot;"/>
        <b/>
        <color rgb="FF000000"/>
        <sz val="12.0"/>
      </rPr>
      <t xml:space="preserve">Miramas le Vieux </t>
    </r>
    <r>
      <rPr>
        <rFont val="&quot;Times New Roman&quot;"/>
        <color rgb="FF000000"/>
        <sz val="12.0"/>
      </rPr>
      <t>: Maussane – Mouriès – La Samatane – Miramas, prendre « toutes direction – Centre ville », puis « St Chamas – Istres – Miramas le Vieux » - A la sortie de Miramas, rond point, route à droite (D 106) après le rond point – Miramas le Vieux (parking à l’entrée du village) -</t>
    </r>
  </si>
  <si>
    <t>Monieux - Le Lac</t>
  </si>
  <si>
    <r>
      <rPr>
        <rFont val="&quot;Times New Roman&quot;"/>
        <b/>
        <color rgb="FF000000"/>
        <sz val="12.0"/>
      </rPr>
      <t xml:space="preserve">Monieux - le Lac </t>
    </r>
    <r>
      <rPr>
        <rFont val="&quot;Times New Roman&quot;"/>
        <color rgb="FF000000"/>
        <sz val="12.0"/>
      </rPr>
      <t>: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4,7 km après le Château de Javon, prendre à gauche la D2 en direction de Monieux, puis à droite Monieux Plan d’eau – Parking au bord du lac</t>
    </r>
  </si>
  <si>
    <t>Monieux - St Hubert</t>
  </si>
  <si>
    <t>2942 OT Nimes - Beaucaire</t>
  </si>
  <si>
    <r>
      <rPr>
        <rFont val="&quot;Times New Roman&quot;"/>
        <b/>
        <color rgb="FF000000"/>
        <sz val="12.0"/>
      </rPr>
      <t xml:space="preserve">Montfrin - Tennis - Place de la Liberté : </t>
    </r>
    <r>
      <rPr>
        <rFont val="&quot;Times New Roman&quot;"/>
        <color rgb="FF000000"/>
        <sz val="12.0"/>
      </rPr>
      <t>St Remy -Tarascon - Barrage de Vallabrègues - Après le 2ème barrage au stop prendre à droite la D2- Faire 2,6 km et tourner à la 1er à gauche - 400 m plus loin , prendre la 1er à gauche - Suivre la route sur 1,6 km - A l’intersection à gauche D500 - Au rond point prendre centre ville (Avenue du Dr Félix Clément) - Au rond point suivant à gauche puis de suite la 1er à droite : Parking au tennis (Place de la liberté)</t>
    </r>
  </si>
  <si>
    <t>3143 OT - Cavaillon</t>
  </si>
  <si>
    <r>
      <rPr>
        <rFont val="&quot;Times New Roman&quot;"/>
        <b/>
        <color rgb="FF000000"/>
        <sz val="12.0"/>
      </rPr>
      <t>Mormoiron - Salettes</t>
    </r>
    <r>
      <rPr>
        <rFont val="&quot;Times New Roman&quot;"/>
        <color rgb="FF000000"/>
        <sz val="12.0"/>
      </rPr>
      <t xml:space="preserve"> : Noves (Direction Avignon, puis Cavaillon) - Caumont (à la sortie, direction Le Thor) – Velleron – Pernes les Fontaines – Mazan – Mormoiron – Stationnement au lac des Salettes.</t>
    </r>
  </si>
  <si>
    <r>
      <rPr>
        <rFont val="&quot;Times New Roman&quot;"/>
        <b/>
        <color rgb="FF000000"/>
        <sz val="12.0"/>
      </rPr>
      <t xml:space="preserve">Mouriès - Anellier </t>
    </r>
    <r>
      <rPr>
        <rFont val="&quot;Times New Roman&quot;"/>
        <color rgb="FF000000"/>
        <sz val="12.0"/>
      </rPr>
      <t>: Direction Maussane puis Mouriès par la D17 – A l’entrée de Mouriès, après la pompe à essence (à gauche), ignorer la D78A vers St Martin de Crau (à droite) et 80 m après prendre à droite une petite route (chemin de Brau). Après 600 m, à un croisement, continuer en face sur le chemin des Poissonniers. Parcourir 900 m et prendre à droite. Parking au bout du chemin dans une "patte d'oie".</t>
    </r>
  </si>
  <si>
    <t>Mouriès - Caisses de 
Jean Jean</t>
  </si>
  <si>
    <t>3043 OT - Sy Martine - les Baux</t>
  </si>
  <si>
    <r>
      <rPr>
        <rFont val="&quot;Times New Roman&quot;"/>
        <b/>
        <color rgb="FF000000"/>
        <sz val="12.0"/>
      </rPr>
      <t xml:space="preserve">Mouriès - Caisses de Jean Jean. </t>
    </r>
    <r>
      <rPr>
        <rFont val="&quot;Times New Roman&quot;"/>
        <color rgb="FF000000"/>
        <sz val="12.0"/>
      </rPr>
      <t xml:space="preserve">St Rémy - Maussane - D 17 en direction de Mouriès -
 Route du Golf de Servane - Parking au niveau du site d'escalade
 </t>
    </r>
  </si>
  <si>
    <t>Mouriès - Chemin Vaudoret</t>
  </si>
  <si>
    <r>
      <rPr>
        <rFont val="&quot;Times New Roman&quot;"/>
        <b/>
        <color rgb="FF000000"/>
        <sz val="12.0"/>
      </rPr>
      <t>Mouriès – Chemin de Vaudoret</t>
    </r>
    <r>
      <rPr>
        <rFont val="&quot;Times New Roman&quot;"/>
        <color rgb="FF000000"/>
        <sz val="12.0"/>
      </rPr>
      <t xml:space="preserve"> : Depuis St Rémy, direction Cavaillon, puis Eygalières (après le radar). Garder la D24 en ignorant Eygalières (D248) à gauche et la route d’Aureille (D25)  à gauche. Passer le hameau du Destet et continuer tout droit vers Mouriès. Peu après, parking à gauche. Début du chemin qui mène au moulin de Vaudoret</t>
    </r>
  </si>
  <si>
    <t>Murs</t>
  </si>
  <si>
    <r>
      <rPr>
        <rFont val="&quot;Times New Roman&quot;"/>
        <b/>
        <color rgb="FF000000"/>
        <sz val="12.0"/>
      </rPr>
      <t xml:space="preserve">Murs </t>
    </r>
    <r>
      <rPr>
        <rFont val="&quot;Times New Roman&quot;"/>
        <color rgb="FF000000"/>
        <sz val="12.0"/>
      </rPr>
      <t>: Cavaillon – Prendre « centre ville » puis direction Apt – Passer sous le pont du chemin de fer en restant à gauche et prendre la direction de « La Synergia Luberon » - Au hameau de Plan de Robion, au rond-point direction « Gordes » (D15) – A la D900, grand rond-point, rester sur la D15 (en face) direction Gordes – Gordes centre – Face au château, prendre la direction de Murs – Dans Murs garder la D4 – Après un virage à angle droit (face à un calvaire et en direction de Roussillon), parking de suite à droite le long du mur.</t>
    </r>
  </si>
  <si>
    <t>Niolon</t>
  </si>
  <si>
    <t>3145 ET et 3144 OT</t>
  </si>
  <si>
    <t>Noves</t>
  </si>
  <si>
    <t>Oppèdes le Vieux</t>
  </si>
  <si>
    <t>Oppédette</t>
  </si>
  <si>
    <t>Orgon</t>
  </si>
  <si>
    <t>Orgon - D24b - Adeline</t>
  </si>
  <si>
    <r>
      <rPr>
        <rFont val="&quot;Times New Roman&quot;"/>
        <b/>
        <color rgb="FF000000"/>
        <sz val="12.0"/>
      </rPr>
      <t xml:space="preserve">Orgon - D24b - Adeline </t>
    </r>
    <r>
      <rPr>
        <rFont val="&quot;Times New Roman&quot;"/>
        <color rgb="FF000000"/>
        <sz val="12.0"/>
      </rPr>
      <t>: Direction Cavaillon jusqu’à la gare de Mollégès – Au rond-point prendre à droite direction Eygalières – De suite après le pont du canal, petite route à gauche vers la chapelle St Sixte – A la chapelle prendre à gauche sur la D24b en direction d’Orgon – Après 4 km, parking sur la droite en bord de route.</t>
    </r>
  </si>
  <si>
    <t>Orsan - Parking du Cimetière</t>
  </si>
  <si>
    <r>
      <rPr>
        <rFont val="Times New Roman"/>
        <b/>
        <color theme="1"/>
        <sz val="12.0"/>
      </rPr>
      <t xml:space="preserve">Orsan - parking du cimetière </t>
    </r>
    <r>
      <rPr>
        <rFont val="Times New Roman"/>
        <color theme="1"/>
        <sz val="12.0"/>
      </rPr>
      <t>: St Rémy – Avignon par la Crau de Châteaurenard – Dans Avignon, prendre direction Nîmes (rocade) – Pont de l’Europe – Passer à proximité de Villeneuve et des Angles – Puis direction Bagnols sur Cèze par N 580 – Sortir à Orsan – Parking du cimetière</t>
    </r>
  </si>
  <si>
    <t>Paradou - parking de l'école</t>
  </si>
  <si>
    <r>
      <rPr>
        <rFont val="&quot;Times New Roman&quot;, &quot;serif&quot;"/>
        <b/>
        <color theme="1"/>
        <sz val="12.0"/>
      </rPr>
      <t xml:space="preserve">Paradou - parking de l'école : </t>
    </r>
    <r>
      <rPr>
        <rFont val="&quot;Times New Roman&quot;, &quot;serif&quot;"/>
        <b val="0"/>
        <color theme="1"/>
        <sz val="12.0"/>
      </rPr>
      <t>Saint Rémy Maussane par la D5, puis direction  Paradou ,traverser le village, A la sortie du village, prendre à gauche  la Route Saint Rock – Parking de l’école</t>
    </r>
  </si>
  <si>
    <r>
      <rPr>
        <rFont val="&quot;Times New Roman&quot;, &quot;serif&quot;"/>
        <b/>
        <color theme="1"/>
        <sz val="12.0"/>
      </rPr>
      <t xml:space="preserve">Paradou - parking de l'école : </t>
    </r>
    <r>
      <rPr>
        <rFont val="&quot;Times New Roman&quot;, &quot;serif&quot;"/>
        <b val="0"/>
        <color theme="1"/>
        <sz val="12.0"/>
      </rPr>
      <t>Saint Rémy Maussane par la D5, puis direction  Paradou ,traverser le village, 
A la sortie du village, prendre à droite , direction Fontvieille.
Faire 1 km et demi environ et se garer sur la gauche près d'un centre équestre</t>
    </r>
  </si>
  <si>
    <t>Pernes les Fontaines</t>
  </si>
  <si>
    <t>Pujaut - Parking cimetière</t>
  </si>
  <si>
    <r>
      <rPr>
        <rFont val="Times New Roman"/>
        <b/>
        <color rgb="FF1A1918"/>
        <sz val="12.0"/>
      </rPr>
      <t>Pujaut - parking cimetière :</t>
    </r>
    <r>
      <rPr>
        <rFont val="Times New Roman"/>
        <color rgb="FF1A1918"/>
        <sz val="12.0"/>
      </rPr>
      <t>St Rémy–Eyragues–Rognonas-Avignonpar le pont de laGare TGV–dir. Courtine–Continuer vers le PontSt Benezet-Au rond-point prendre la N580 direction Pujaut–Traverser le village par la D642.Parking du 2èmecimetière</t>
    </r>
  </si>
  <si>
    <t>Puyloubier</t>
  </si>
  <si>
    <t>Robion - Théatre Verdure</t>
  </si>
  <si>
    <r>
      <rPr>
        <rFont val="&quot;Times New Roman&quot;"/>
        <b/>
        <color rgb="FF000000"/>
        <sz val="12.0"/>
      </rPr>
      <t>Robion - Théatre de Verdure</t>
    </r>
    <r>
      <rPr>
        <rFont val="&quot;Times New Roman&quot;"/>
        <color rgb="FF000000"/>
        <sz val="12.0"/>
      </rPr>
      <t xml:space="preserve"> : Direction Cavaillon puis à l'entrée de Cavaillon, direction Centre ville. Passer devant la gare. Sous le pont du chemin de fer, rester à droite direction Apt. Les Taillades - Robion. Après le panneau d'agglomération de Robion, passer un premier rond point (arbre taillé en son milieu), au 2ème rond point, prendre à droite "Coeur Historique" (rue Oscar Roulet). Contourner l'église par la gauche puis parking du Théatre de Verdure".</t>
    </r>
  </si>
  <si>
    <t>Rognac</t>
  </si>
  <si>
    <t>Roussillon - St Joseph</t>
  </si>
  <si>
    <r>
      <rPr>
        <rFont val="&quot;Times New Roman&quot;"/>
        <b/>
        <color rgb="FF000000"/>
        <sz val="12.0"/>
      </rPr>
      <t>Roussillon - Parking St Joseph</t>
    </r>
    <r>
      <rPr>
        <rFont val="&quot;Times New Roman&quot;"/>
        <color rgb="FF000000"/>
        <sz val="12.0"/>
      </rPr>
      <t xml:space="preserve"> : St Rémy - Cavaillon (prendre centre ville et la direction d'Apt, la garder jusqu'à l’embranchement conduisant à Roussillon) en passant par Coustellet (N 100), Les Beaumettes, Lumières – 2 km après un rond point, prendre à gauche la D 149 sur Roussillon – Stationnement au parking St joseph (payant à certaines périodes) à droite à l’entrée de Roussillon (juste avant un petit rond point).</t>
    </r>
  </si>
  <si>
    <t>Rustrel</t>
  </si>
  <si>
    <t>Sablet</t>
  </si>
  <si>
    <t>Sabran</t>
  </si>
  <si>
    <t>Saignon</t>
  </si>
  <si>
    <t>Salon de Provence - Parking chemin de Talagard</t>
  </si>
  <si>
    <r>
      <rPr>
        <rFont val="Arial"/>
        <b/>
        <color theme="1"/>
      </rPr>
      <t xml:space="preserve">Salon de Provence - Parking Chemin de Talagard </t>
    </r>
    <r>
      <rPr>
        <rFont val="Arial"/>
        <color theme="1"/>
      </rPr>
      <t xml:space="preserve">: De ST Rèmy direction la gare de Mollégés - Orgon - Sénas - Salon de Provence, à l'entrée de Salon au premier rond-point faire demi tour et prendre la première à droite, chemin de Talagard, Passer le canal et passer sous l'autotroute, Parking sur la droite </t>
    </r>
  </si>
  <si>
    <t>Sault - Hippodrome</t>
  </si>
  <si>
    <t>Sault - Village</t>
  </si>
  <si>
    <t>Saumane</t>
  </si>
  <si>
    <t>3142-OT-Cavaillon</t>
  </si>
  <si>
    <t>Saumane. Itinéraire conseillé. St Rmy de Provence. Noves. Bonpas. Prendre direction Apt (D900).
Puis direction Petit Palais-Lagnes (D24). Après le Belambra club, prendre à gauche direction Saumane
(D57). A Saumane, se garer sur le parking du château.</t>
  </si>
  <si>
    <t>Sausset les Pins</t>
  </si>
  <si>
    <t>Saze - Issarts</t>
  </si>
  <si>
    <t>2941 OT - Uzès - Remoilins</t>
  </si>
  <si>
    <r>
      <rPr>
        <rFont val="&quot;Times New Roman&quot;"/>
        <b/>
        <color rgb="FF000000"/>
        <sz val="12.0"/>
      </rPr>
      <t xml:space="preserve">Saze - Domaine des Issarts </t>
    </r>
    <r>
      <rPr>
        <rFont val="&quot;Times New Roman&quot;"/>
        <color rgb="FF000000"/>
        <sz val="12.0"/>
      </rPr>
      <t>: Direction Maillane - Graveson - Barbentane - Aramon - Traverser le pont, ignorer la direction d'Avignon à droite puis de suite après prendre la D126 en direction de Saze. Regroupement à droite sur le terre plein face à l'usine. Plusieurs virages - Avant de passer sous le pont du TGV, prendre à droite le chemin des Issarts. Continuer jusqu'à la fin du goudron, chemin de terre, parking.</t>
    </r>
  </si>
  <si>
    <t>Saze Mas de la Grillette</t>
  </si>
  <si>
    <r>
      <rPr>
        <rFont val="&quot;Times New Roman&quot;"/>
        <b/>
        <color theme="1"/>
        <sz val="12.0"/>
      </rPr>
      <t>Saze - Mas de la Grillette: D</t>
    </r>
    <r>
      <rPr>
        <rFont val="&quot;Times New Roman&quot;"/>
        <b val="0"/>
        <color theme="1"/>
        <sz val="12.0"/>
      </rPr>
      <t>irection Maillane - Graveson - Barbentane - Aramon - Traverser le pont, ignorer la direction d'Avignon à droite puis de suite après prendre la D126 en direction de Saze. Regroupement à droite sur le terre plein face à l'usine. Plusieurs virages -Parking proximité mas de la Grillette</t>
    </r>
  </si>
  <si>
    <t>Séguret</t>
  </si>
  <si>
    <t>Sénas - Parcours de Santé</t>
  </si>
  <si>
    <r>
      <rPr>
        <rFont val="AtlasGrotesk, -apple-system, BlinkMacSystemFont, &quot;Segoe UI&quot;, Roboto, Oxygen, Ubuntu, Cantarell, &quot;Open Sans&quot;, &quot;Helvetica Neue&quot;, sans-serif"/>
        <b/>
        <color rgb="FF1E1919"/>
        <sz val="10.0"/>
      </rPr>
      <t>Sénas - Parcours de santé :</t>
    </r>
    <r>
      <rPr>
        <rFont val="AtlasGrotesk, -apple-system, BlinkMacSystemFont, &quot;Segoe UI&quot;, Roboto, Oxygen, Ubuntu, Cantarell, &quot;Open Sans&quot;, &quot;Helvetica Neue&quot;, sans-serif"/>
        <color rgb="FF1E1919"/>
        <sz val="10.0"/>
      </rPr>
      <t xml:space="preserve"> Direction Orgon par la D99 puis Sénas par la D7N-A la sortie de Sénas au rond-point de Provence Matériaux suivre le D71 en direction d'Alleins sur 2,5 km -Parking du parcours de santé à gauche .</t>
    </r>
  </si>
  <si>
    <t>Simiane la Rotonde</t>
  </si>
  <si>
    <t>Sivergues</t>
  </si>
  <si>
    <r>
      <rPr>
        <rFont val="Arial"/>
        <b/>
        <color rgb="FF1E1919"/>
        <sz val="10.0"/>
      </rPr>
      <t>Sivergues :</t>
    </r>
    <r>
      <rPr>
        <rFont val="Arial"/>
        <color rgb="FF1E1919"/>
        <sz val="10.0"/>
      </rPr>
      <t xml:space="preserve"> Direction Cavaillon puis centre ville–Passerdevant la gare–après le pont du chemin de fer, prendre direction de la Synergia Luberon–Passer le hameau du «Plan de Robion» et continuer direction Cabrières/Gordes–D900–Prendre à droite direction Apt/Bonnieux par Coustellet et Lumières–Bonnieux–Traverser le village en direction de la forêt des Cèdres puis, à gauche, la D232 par le col du Pointu–Claparèdes puis Sivergues par la D114–Bout de la route-Parking</t>
    </r>
  </si>
  <si>
    <t>St Bonnet du Gard</t>
  </si>
  <si>
    <t>2941 E Remoulins</t>
  </si>
  <si>
    <t>St Remy-Tarascon-Passer sous lavoie ferrée-Au rond point prendre à droite-Au prochain rond point prendreà gauche-Ausuivant a droite direction Vallabrègues-Faire 2 km et tourner a gauche en direction duBarrage deVallabrègues-Traverser les deux barrages-Au croisement tournez a droite etprendre la D 986L-Traverser Comps-Continuer sur la D986L jusqu'à Remoulins-Au stop( avant le rond point et le pont de Remoulins) prendre a gauche direction Saint Bonnet duGard(1km)-A l'entrée de St Bonnet se garer au parking de la place de la fontaine</t>
  </si>
  <si>
    <t>St Cannat</t>
  </si>
  <si>
    <t>St Chamas</t>
  </si>
  <si>
    <t>St Christol</t>
  </si>
  <si>
    <t>St Didier</t>
  </si>
  <si>
    <t>St Etienne du Grès - Mas de Pommet</t>
  </si>
  <si>
    <r>
      <rPr>
        <rFont val="&quot;Times New Roman&quot;"/>
        <b/>
        <color rgb="FF000000"/>
        <sz val="12.0"/>
      </rPr>
      <t>St Etienne du Grès - Mas de Pommet</t>
    </r>
    <r>
      <rPr>
        <rFont val="&quot;Times New Roman&quot;"/>
        <color rgb="FF000000"/>
        <sz val="12.0"/>
      </rPr>
      <t xml:space="preserve"> : Se rendre à St Eienne du Grès, traverser le village par le centre ville - Prendre à gauche (presque à la sortie) l’avenue des Alpilles – Parking au bout de la route goudronnée devant le mas de Pommet.</t>
    </r>
  </si>
  <si>
    <t>St Etienne du Grés - Parking prés de la mairie</t>
  </si>
  <si>
    <r>
      <rPr>
        <rFont val="&quot;Times New Roman&quot;"/>
        <b/>
        <color rgb="FF000000"/>
        <sz val="12.0"/>
      </rPr>
      <t>St Etienne du Grès - Parking prés de la Mairie</t>
    </r>
    <r>
      <rPr>
        <rFont val="&quot;Times New Roman&quot;"/>
        <color rgb="FF000000"/>
        <sz val="12.0"/>
      </rPr>
      <t xml:space="preserve"> : Se rendre à St Eienne du Grès, à l'entrée du village aprés le café   prendre direction centre du village parking de suite à droite</t>
    </r>
  </si>
  <si>
    <t>St Gervasy</t>
  </si>
  <si>
    <t>St Remy direction Tarascon-Beaucaire prendre la D 999 direction Nimes jusqu'à Redessan, au rond point prendre à droite la D3 direction St Gervasy puis Cabrières , traverser l'autoroute 1 km aprés Panneau moulin Nicolas stationner sur la droite</t>
  </si>
  <si>
    <t>St Jean de Sault</t>
  </si>
  <si>
    <t>St Marc Jaumegarde</t>
  </si>
  <si>
    <r>
      <rPr>
        <rFont val="&quot;Times New Roman&quot;"/>
        <b/>
        <color rgb="FF000000"/>
        <sz val="12.0"/>
      </rPr>
      <t>St Marc Jaumegare  - Barrage Bimont</t>
    </r>
    <r>
      <rPr>
        <rFont val="&quot;Times New Roman&quot;"/>
        <color rgb="FF000000"/>
        <sz val="12.0"/>
      </rPr>
      <t xml:space="preserve"> : Aller jusqu’à Aix en provence par la nationale 7 (orgon, Sénas, Cazan, Lambesc, St Cannat …) -  Dans Aix, prendre centre ville –  Au rond point du cours Mirabeau, prendre direction Vauvenargues par la D 10 – Après St Marc de Jaumegarde emprunter la D 10f à droite – Parking au Barrage du Bimont</t>
    </r>
  </si>
  <si>
    <t>St Martin de Castillon</t>
  </si>
  <si>
    <t>St Martin de Crau</t>
  </si>
  <si>
    <t>St Michel d'Euzet</t>
  </si>
  <si>
    <t>St Michel d'Euzet : Direction Avignon par laCrau de Châteaurenard–Dans Avignon, prendre direction Nîmes (rocade)–Pont del’Europe–Villeneuve, Les Angles–Puis direction Bagnols sur Cèze par N580–DansBagnols, garder la direction Pont St Esprit–puis Barjac à la sortie de Bagnols par laD980–A partir de ce carrefour faire 7km et prendre à droite dir St Michel d’Euzet–Parking de l’école à droite à l’entrée du village</t>
  </si>
  <si>
    <r>
      <rPr>
        <rFont val="&quot;Times New Roman&quot;"/>
        <b/>
        <color rgb="FF000000"/>
        <sz val="12.0"/>
      </rPr>
      <t xml:space="preserve">St Michel de Frigolet - Abbaye </t>
    </r>
    <r>
      <rPr>
        <rFont val="&quot;Times New Roman&quot;"/>
        <color rgb="FF000000"/>
        <sz val="12.0"/>
      </rPr>
      <t>: St-Remy-direction Graveson (D970) - St Michel de Frigolet (D 81) - Parking à gauche prés de l'entrée de l'Abbaye.</t>
    </r>
  </si>
  <si>
    <t>St Michel de Frigolet - Chemin Barbentane</t>
  </si>
  <si>
    <r>
      <rPr>
        <rFont val="&quot;Times New Roman&quot;"/>
        <b/>
        <color rgb="FF000000"/>
        <sz val="12.0"/>
      </rPr>
      <t>St Michel de Frigolet - Chemin Barbentane</t>
    </r>
    <r>
      <rPr>
        <rFont val="&quot;Times New Roman&quot;"/>
        <color rgb="FF000000"/>
        <sz val="12.0"/>
      </rPr>
      <t xml:space="preserve"> : Prendre la direction Maillane (D5) puis la déviation de Graveson (D28) vers Avignon. Continuer sur la D570n vers Tarascon. Après le rond point de la Route d’Arles continuer toujours sur Tarascon par la D970. Peu après, prendre à gauche vers Abbaye de Frigolet par la D81. Après 1 km environ après le pont qui enjambe la D970, parking à droite au début du chemin de Barbentane (MO 104). </t>
    </r>
  </si>
  <si>
    <t>St Mitre les Remparts - Centre sportif</t>
  </si>
  <si>
    <r>
      <rPr>
        <rFont val="&quot;Times New Roman&quot;"/>
        <b/>
        <color rgb="FF000000"/>
        <sz val="12.0"/>
      </rPr>
      <t xml:space="preserve">St Mitre les Remparts - Centre sportif </t>
    </r>
    <r>
      <rPr>
        <rFont val="&quot;Times New Roman&quot;"/>
        <color rgb="FF000000"/>
        <sz val="12.0"/>
      </rPr>
      <t>: Maussane – Mouriès – Entressen – Istres (dans Istres garder la Direction Martigues) - St Mitre les Remparts– suivre fléchage Centre Sportif – Parking devant le centre.</t>
    </r>
  </si>
  <si>
    <t>St Mitre les Remparts - St Blaise</t>
  </si>
  <si>
    <r>
      <rPr>
        <rFont val="&quot;Times New Roman&quot;"/>
        <b/>
        <color rgb="FF000000"/>
        <sz val="12.0"/>
      </rPr>
      <t>St Mitre les Remparts - St Blaise</t>
    </r>
    <r>
      <rPr>
        <rFont val="&quot;Times New Roman&quot;"/>
        <color rgb="FF000000"/>
        <sz val="12.0"/>
      </rPr>
      <t xml:space="preserve"> : Maussane – Mouriès – Entressen – Après la grande ligne droite, prendre la voie rapide direction « Fos-Martigues-Istres) – Au 2ème grand rond point, direction « Martigues-Istres sud » - Au 3ème rond point (niveau du centre commercial), 1ère sortie à droite vers « Rassuen – St Blaise » - Peu après, prendre à gauche « Rassuen-St Blaise » - A la D51, à gauche vers St Blaise – Après 1,2 km environ, parking à droite près de la route.</t>
    </r>
  </si>
  <si>
    <t>St Pantaléon- Parking cimetière</t>
  </si>
  <si>
    <r>
      <rPr>
        <rFont val="Arial"/>
        <b/>
        <color theme="1"/>
      </rPr>
      <t xml:space="preserve">ST Pantaleon -Parking cimetière: </t>
    </r>
    <r>
      <rPr>
        <rFont val="Arial"/>
        <b/>
        <color theme="1"/>
      </rPr>
      <t>prendre direction Cavaillon - puis direction Gordes jusqu'au Imberts, prendre à droite la D 207 direction St Pantaléon, parking au cimetière</t>
    </r>
  </si>
  <si>
    <t>St Rémy - Barrage</t>
  </si>
  <si>
    <r>
      <rPr>
        <rFont val="&quot;Times New Roman&quot;"/>
        <b/>
        <color rgb="FF000000"/>
        <sz val="12.0"/>
      </rPr>
      <t xml:space="preserve">St Rémy - Barrage - Lac de Peiroou </t>
    </r>
    <r>
      <rPr>
        <rFont val="&quot;Times New Roman&quot;"/>
        <color rgb="FF000000"/>
        <sz val="12.0"/>
      </rPr>
      <t>: Prendre direction centre ville puis D5 direction Maussane - au deuxiéme carrefour prendre à droite avenue Antoine de la Salle- continuer jusqu'au Lac parking à droite avant la descente vers le Lac</t>
    </r>
  </si>
  <si>
    <t>St Rémy - Cabanon Santonnier</t>
  </si>
  <si>
    <r>
      <rPr>
        <rFont val="Arial"/>
        <b/>
        <color theme="1"/>
      </rPr>
      <t xml:space="preserve">St Remy - Cabanon - Santonnier </t>
    </r>
    <r>
      <rPr>
        <rFont val="Arial"/>
        <color theme="1"/>
      </rPr>
      <t>: prendre direction Tarascon par la D99 sur 4 kms  puis au niveau de l'ancien radar tourner à gauche sur la D27 direction les Baux parking 3 kms plus loin sur la gauche au cabanon du santonnier</t>
    </r>
  </si>
  <si>
    <t>St Rémy - Cimetière</t>
  </si>
  <si>
    <r>
      <rPr>
        <rFont val="&quot;Times New Roman&quot;"/>
        <b/>
        <color rgb="FF000000"/>
        <sz val="12.0"/>
      </rPr>
      <t>St Rémy - cimetière</t>
    </r>
    <r>
      <rPr>
        <rFont val="&quot;Times New Roman&quot;"/>
        <color rgb="FF000000"/>
        <sz val="12.0"/>
      </rPr>
      <t>: prendre direction centre ville, puis en haut de la place de la république tourner à droite chemin de la combette,prendre la 1ère rue à gauche  avenue du souvenir francais , Parking en haut de la rue aprés le cimetière avant le canal,</t>
    </r>
  </si>
  <si>
    <t>St Rémy - Cimetière Juifs</t>
  </si>
  <si>
    <r>
      <rPr>
        <rFont val="&quot;Times New Roman&quot;"/>
        <b/>
        <color rgb="FF000000"/>
        <sz val="12.0"/>
      </rPr>
      <t>St Remy - Cimetière Juifs</t>
    </r>
    <r>
      <rPr>
        <rFont val="&quot;Times New Roman&quot;"/>
        <color rgb="FF000000"/>
        <sz val="12.0"/>
      </rPr>
      <t xml:space="preserve"> : Prendre direction centre ville , puis  la D5(ave Vincent VAN GOGH)  direction des BAUX au deuxième carrefour  prendre à droite ave Antoine de la SALLE en direction du lac du PEIROU parking sur la droite 200m plus loin</t>
    </r>
  </si>
  <si>
    <t>St Rémy - Grand Draille</t>
  </si>
  <si>
    <r>
      <rPr>
        <rFont val="&quot;Times New Roman&quot;"/>
        <b/>
        <color rgb="FF000000"/>
        <sz val="12.0"/>
      </rPr>
      <t xml:space="preserve">St Rémy - Grand Draille Sud </t>
    </r>
    <r>
      <rPr>
        <rFont val="&quot;Times New Roman&quot;"/>
        <color rgb="FF000000"/>
        <sz val="12.0"/>
      </rPr>
      <t>: Direction Cavaillon – A la sortie du lieu-dit "la Galine" faire 200  m et tourner à droite au panneau Grand Draille Sud , aller tout droit sur 700 m, puis, à la fin de la route goudronnée, prendre la piste à droite puis de suite à gauche vers les Alpilles – Garder la piste sur  600 m  – Parking à la pointe de 2 chemins.</t>
    </r>
  </si>
  <si>
    <t>St Rémy - La Caume</t>
  </si>
  <si>
    <r>
      <rPr>
        <rFont val="&quot;Times New Roman&quot;"/>
        <b/>
        <color rgb="FF000000"/>
        <sz val="12.0"/>
      </rPr>
      <t xml:space="preserve">St Rémy - La Caume </t>
    </r>
    <r>
      <rPr>
        <rFont val="&quot;Times New Roman&quot;"/>
        <color rgb="FF000000"/>
        <sz val="12.0"/>
      </rPr>
      <t>: Prendre la direction de Maussane - Parking à gauche au col avant de descendre sur Maussane.</t>
    </r>
  </si>
  <si>
    <t>St Rémy - La Galine</t>
  </si>
  <si>
    <r>
      <rPr>
        <rFont val="&quot;Times New Roman&quot;"/>
        <b/>
        <color theme="1"/>
        <sz val="12.0"/>
      </rPr>
      <t>St Rémy.- La Galine</t>
    </r>
    <r>
      <rPr>
        <rFont val="&quot;Times New Roman&quot;"/>
        <color theme="1"/>
        <sz val="12.0"/>
      </rPr>
      <t>. Prendre la Direction de Plan d'Orgon. Faire environ 3 Km. tourner à 
droite à la grande draille sud. Se garer près du pont qui enjambe le canal. Peu de places au
parking. Faire du co-voiturage.</t>
    </r>
  </si>
  <si>
    <t>St Rémy - Lac du Barreau</t>
  </si>
  <si>
    <t xml:space="preserve">3042  OT - Tarascon - St Rémy </t>
  </si>
  <si>
    <r>
      <rPr>
        <rFont val="&quot;Times New Roman&quot;"/>
        <b/>
        <color theme="1"/>
        <sz val="12.0"/>
      </rPr>
      <t>St Rémy - Lac du Barreau :</t>
    </r>
    <r>
      <rPr>
        <rFont val="&quot;Times New Roman&quot;"/>
        <b val="0"/>
        <color theme="1"/>
        <sz val="12.0"/>
      </rPr>
      <t xml:space="preserve"> Prendre direction Maillane parking sur la gauche Lac du Barreau</t>
    </r>
  </si>
  <si>
    <t>St Rémy - Les Cascades</t>
  </si>
  <si>
    <r>
      <rPr>
        <rFont val="&quot;Times New Roman&quot;"/>
        <b/>
        <color rgb="FF000000"/>
        <sz val="12.0"/>
      </rPr>
      <t xml:space="preserve">St Rémy - Les Cascades - Chabert </t>
    </r>
    <r>
      <rPr>
        <rFont val="&quot;Times New Roman&quot;"/>
        <color rgb="FF000000"/>
        <sz val="12.0"/>
      </rPr>
      <t>: Direction Tarascon. D 99. Prendre à gauche Les Baux, D 27( il y avait un radar). 2ème carrefour, tourner à droite (moulin Le Calanquet). Environ 1, 5 km après, prendre la petite route à gauche, inscription” les cascades “ sur une pierre , en face le mas de Bovis. Se garer après le canal.</t>
    </r>
  </si>
  <si>
    <t>St Rémy - Pont Romain</t>
  </si>
  <si>
    <r>
      <rPr>
        <rFont val="&quot;Times New Roman&quot;"/>
        <b/>
        <color rgb="FF000000"/>
        <sz val="12.0"/>
      </rPr>
      <t>St Rémy - Pont Romain</t>
    </r>
    <r>
      <rPr>
        <rFont val="&quot;Times New Roman&quot;"/>
        <color rgb="FF000000"/>
        <sz val="12.0"/>
      </rPr>
      <t xml:space="preserve"> : Direction Cavaillon par D99, puis de suite après le radar, D24 à droite en direction d’Eygalières. Ignorer la D24B vers Eygalières et continuer tout droit. Peu après, grand parking à droite, près du pont romain.</t>
    </r>
  </si>
  <si>
    <t xml:space="preserve">St Rémy - Romanin </t>
  </si>
  <si>
    <r>
      <rPr>
        <rFont val="&quot;Times New Roman&quot;"/>
        <b/>
        <color rgb="FF000000"/>
        <sz val="12.0"/>
      </rPr>
      <t xml:space="preserve">St Rémy - Aérodrome de Romanin </t>
    </r>
    <r>
      <rPr>
        <rFont val="&quot;Times New Roman&quot;"/>
        <color rgb="FF000000"/>
        <sz val="12.0"/>
      </rPr>
      <t>: Direction Cavaillon par la D99. Environ 2 km après le hameau de La Galine, prendre à droite la petite route qui mène à l’aérodrome de Romanin. Parking à droite avant les bâtiments</t>
    </r>
  </si>
  <si>
    <t>St Rémy - Romanin - Chapelle</t>
  </si>
  <si>
    <t>3043 OT - Tarascon - St Rémy</t>
  </si>
  <si>
    <r>
      <rPr>
        <rFont val="&quot;Times New Roman&quot;"/>
        <b/>
        <color rgb="FF000000"/>
        <sz val="12.0"/>
      </rPr>
      <t xml:space="preserve">St Rémy -  Romanin - Chapelle </t>
    </r>
    <r>
      <rPr>
        <rFont val="&quot;Times New Roman&quot;"/>
        <color rgb="FF000000"/>
        <sz val="12.0"/>
      </rPr>
      <t>: Direction Cavaillon par la D99. Environ 2 km après le hameau de La Galine, prendre à droite la petite route qui mène à l’aérodrome de Romanin. Aprés avoir passé le Canal prendre le chemin de terre à gauche (ancienne voie Aurélia) sur 950m environ parking sur la droite.</t>
    </r>
  </si>
  <si>
    <t>St Rémy - St Paul - Les Antiques</t>
  </si>
  <si>
    <t>3044 OT - Tarascon - St Rémy</t>
  </si>
  <si>
    <r>
      <rPr>
        <rFont val="&quot;Times New Roman&quot;"/>
        <b/>
        <color rgb="FF000000"/>
        <sz val="12.0"/>
      </rPr>
      <t>St Remy - St Paul les Antiques</t>
    </r>
    <r>
      <rPr>
        <rFont val="&quot;Times New Roman&quot;"/>
        <color rgb="FF000000"/>
        <sz val="12.0"/>
      </rPr>
      <t>: Prendre direction centre ville , puis  la D5(ave Vincent VAN GOGH)  direction des BAUX  prendre la 'émé rue sur la gauche allée St Paul parking devant St Paul de Mausole</t>
    </r>
  </si>
  <si>
    <t>St Rémy - Stade</t>
  </si>
  <si>
    <t>Pas de parcours routier</t>
  </si>
  <si>
    <t>St Rémy - Valample</t>
  </si>
  <si>
    <r>
      <rPr>
        <rFont val="&quot;Times New Roman&quot;"/>
        <b/>
        <color rgb="FF000000"/>
        <sz val="12.0"/>
      </rPr>
      <t xml:space="preserve">St Rémy - Valample - Site Escalade </t>
    </r>
    <r>
      <rPr>
        <rFont val="&quot;Times New Roman&quot;"/>
        <color rgb="FF000000"/>
        <sz val="12.0"/>
      </rPr>
      <t>: Prendre le chemin de la combette (entre la place et l’école de La République). Le garder jusqu’au vieux chemin d’Arles, puis quasiment en face, emprunter le chemin des Servières et des Cadenières. Parcourir 800 m environ puis chemin de Valample à gauche. Encore 500 m environ sur ce chemin et parking à droite.</t>
    </r>
  </si>
  <si>
    <t>St Saturnin les Apt</t>
  </si>
  <si>
    <t>St Trinit</t>
  </si>
  <si>
    <t>Tarascon - Frigolet - Bas</t>
  </si>
  <si>
    <r>
      <rPr>
        <rFont val="&quot;Times New Roman&quot;, &quot;serif&quot;"/>
        <b/>
        <color theme="1"/>
        <sz val="12.0"/>
      </rPr>
      <t xml:space="preserve">Tarascon - Frigolet - Bas : </t>
    </r>
    <r>
      <rPr>
        <rFont val="&quot;Times New Roman&quot;, &quot;serif&quot;"/>
        <b val="0"/>
        <color theme="1"/>
        <sz val="12.0"/>
      </rPr>
      <t>Saint Rémy – Direction Graveson (D 970)- St Michel de Frigolet (D 81) – Parking situé à droite sur la D 81 (1Kms après le pont qui enjambe la route de tarascon)</t>
    </r>
  </si>
  <si>
    <r>
      <rPr>
        <rFont val="&quot;Times New Roman&quot;, &quot;serif&quot;"/>
        <b/>
        <color theme="1"/>
        <sz val="12.0"/>
      </rPr>
      <t xml:space="preserve">Tarascon - Frigolet- Haut : </t>
    </r>
    <r>
      <rPr>
        <rFont val="&quot;Times New Roman&quot;, &quot;serif&quot;"/>
        <b val="0"/>
        <color theme="1"/>
        <sz val="12.0"/>
      </rPr>
      <t>Saint Rémy – Direction Graveson (D 970)- St Michel de Frigolet (D 81) – Parking du haut (à gauche en arrivant</t>
    </r>
  </si>
  <si>
    <r>
      <rPr>
        <rFont val="&quot;Times New Roman&quot;"/>
        <b/>
        <color rgb="FF000000"/>
        <sz val="12.0"/>
      </rPr>
      <t>Tarascon - St Gabriel - Parking du Planet</t>
    </r>
    <r>
      <rPr>
        <rFont val="&quot;Times New Roman&quot;"/>
        <color rgb="FF000000"/>
        <sz val="12.0"/>
      </rPr>
      <t xml:space="preserve"> : Depuis St Rémy, direction St Etienne du Grès, centre ville, puis la chapelle St Gabriel. Environ 800 m après la chapelle en direction de Fontvieille, parking du « Planet » à gauche</t>
    </r>
  </si>
  <si>
    <t>Uchaux - parking Cimetière</t>
  </si>
  <si>
    <r>
      <rPr>
        <rFont val="&quot;Times New Roman&quot;"/>
        <b/>
        <color rgb="FF1A1918"/>
        <sz val="12.0"/>
      </rPr>
      <t>Uchaux - Parking  CimetièreS</t>
    </r>
    <r>
      <rPr>
        <rFont val="&quot;Times New Roman&quot;"/>
        <b val="0"/>
        <color rgb="FF1A1918"/>
        <sz val="12.0"/>
      </rPr>
      <t>t Rémy–Noves-Prendre l’autorouteà Avignon Suden directiond’Orange.Sortie 21 (OrangeCentre)–Suivre laD 117, puislaD 11–Route d’Uchaux–Parking du cimetière</t>
    </r>
  </si>
  <si>
    <t>Uzès</t>
  </si>
  <si>
    <t>Vacqueyras</t>
  </si>
  <si>
    <t>Vaison la Romaine</t>
  </si>
  <si>
    <t>Vaugines</t>
  </si>
  <si>
    <t>Vauvenargues</t>
  </si>
  <si>
    <t>Velaux</t>
  </si>
  <si>
    <t>Velleron - Aire de Sauveur de Santis</t>
  </si>
  <si>
    <t>3142 OT -</t>
  </si>
  <si>
    <r>
      <rPr>
        <rFont val="&quot;Times New Roman&quot;"/>
        <b/>
        <color rgb="FF000000"/>
        <sz val="12.0"/>
      </rPr>
      <t>Velleron - Aire de Sauveur de Santis</t>
    </r>
    <r>
      <rPr>
        <rFont val="&quot;Times New Roman&quot;"/>
        <color rgb="FF000000"/>
        <sz val="12.0"/>
      </rPr>
      <t xml:space="preserve"> : St Rémy - Noves - Caumont sur Durance – Velleron.- traverser Velleron et suivre la direction de Pernes les Fontaines jusqu’au carrefour-de la D 938- Prendre à droite sur 1,7 km environ demi-tour au rond point - panneau sur la droite relais des Murets suivre cette indication, prendre petite route sur la gauche chemin de Pichichi suivre panneau bleu fléché randonnées pédestre et équestre et arriver au parking aire de Sauveur de Santis</t>
    </r>
  </si>
  <si>
    <t>Venasque. Hamau de la Rouvière</t>
  </si>
  <si>
    <t>Itinéraire proposé. St Rémy. Cavaillon. A Cavaillon, prendre "centre ville" puis direction Ap. Passer
sous le pont de chemin de fer en restant à gauche et prendre la directon " clinique Synergia".
 Au hameau plan de Robion, prendre direction Gordes ( D15); A la D900, grand rond point, 
prendre direction Gordes, en face ( D15)A Gordes, prendre direction Venasque ( D177). 
S'arrêter au hameau de la Rouvière, avant Venasque.</t>
  </si>
  <si>
    <t>Ventabren</t>
  </si>
  <si>
    <r>
      <rPr>
        <rFont val="&quot;Times New Roman&quot;"/>
        <b/>
        <color rgb="FF1A1918"/>
        <sz val="12.0"/>
      </rPr>
      <t xml:space="preserve">Ventabren : parking au complexe sportif, cimetière : </t>
    </r>
    <r>
      <rPr>
        <rFont val="&quot;Times New Roman&quot;"/>
        <color rgb="FF1A1918"/>
        <sz val="12.0"/>
      </rPr>
      <t>St Rémy Maussane–Prendre la N 113 au rond-point de la Samatane jusqu’au suivant (dit du Merle) et prendredirection Grans (D 19)–Retrouver la N 113 au rond-point de Lançon-la Fare les Oliviers–Ventabren : parking au complexe sportif, cimetière</t>
    </r>
  </si>
  <si>
    <t>Vernègues</t>
  </si>
  <si>
    <t>Viens</t>
  </si>
  <si>
    <r>
      <rPr>
        <rFont val="&quot;Times New Roman&quot;"/>
        <b/>
        <color theme="1"/>
        <sz val="12.0"/>
      </rPr>
      <t>Viens Parc Auto</t>
    </r>
    <r>
      <rPr>
        <rFont val="&quot;Times New Roman&quot;"/>
        <color theme="1"/>
        <sz val="12.0"/>
      </rPr>
      <t>- St Rémy Cavaillon-Route de Gordes Synergia Luberon-Au rond-point suivre Coustellet Apt-Traverser Apt direction Digne Sisteron par la D900-Après 4 km prendre à gauche Caseneuve Viens par la D35 puis D209-Dans Viens suivre Simiane Banon à gauche , Parc auto à 100m à gauche .</t>
    </r>
  </si>
  <si>
    <t>Villars</t>
  </si>
  <si>
    <t>Villelaure - Hameau de Caillet</t>
  </si>
  <si>
    <r>
      <rPr>
        <rFont val="&quot;Times New Roman&quot;"/>
        <b/>
        <color rgb="FF000000"/>
        <sz val="12.0"/>
      </rPr>
      <t xml:space="preserve">Villelaure </t>
    </r>
    <r>
      <rPr>
        <rFont val="&quot;Times New Roman&quot;"/>
        <color rgb="FF000000"/>
        <sz val="12.0"/>
      </rPr>
      <t>: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Après 1,8 km environ prendre à gauche our rejoindre la D973A. Après 200 m tourner à droite. après le panneua d'entrée de Villelaure et juste avant un virage à angle droit, continuer tout droit en direction d'Ansouis Cucuron. Au rond point avec un olivier continuer tout droit. Au sens interdit prendre à gauche verss "Hameau de Caillet". Ignorer la Direction d'Ansouis à gauche et prendre à droite de la maison en face en direction du Caillet  Dans le haameau, prendre à gauche vers le vallon de Callier, Parking.</t>
    </r>
  </si>
  <si>
    <t>Villeneuve Les Avignon -Parking de l'Office du Tourisme</t>
  </si>
  <si>
    <t>3041 OT - Avignon -Chateauneuf du Pape</t>
  </si>
  <si>
    <r>
      <rPr>
        <rFont val="&quot;Times New Roman&quot;"/>
        <b/>
        <color rgb="FF000000"/>
        <sz val="12.0"/>
      </rPr>
      <t xml:space="preserve">Villeneuve les Avignon -Office du Tourisme : </t>
    </r>
    <r>
      <rPr>
        <rFont val="&quot;Times New Roman&quot;"/>
        <color rgb="FF000000"/>
        <sz val="12.0"/>
      </rPr>
      <t>Direction Graveson et Barbentane pour emprunter le nouveau pont sur la Durance pour arriver en Courtine–Avenue Charles de Gaulle qui longe le Rhône–Prendre à droite direction Villeneuve les Avignon par le pont de l’Europe–Puis à droite la D2 toujours direction Villeneuve-Suivre centre ville / office de Tourisme–Parking de l’office de Tourisme</t>
    </r>
  </si>
  <si>
    <t>23km- 4 €</t>
  </si>
  <si>
    <t>Vitrolles</t>
  </si>
  <si>
    <t>Vitrolles en Luberon</t>
  </si>
  <si>
    <t>Animateurs</t>
  </si>
  <si>
    <t>8h00</t>
  </si>
  <si>
    <t>8h15</t>
  </si>
  <si>
    <t>9h00</t>
  </si>
  <si>
    <t>Niveau de difficulté des randonnées :</t>
  </si>
  <si>
    <t>Tous marcheurs : facile, accessible à tous. Dénivelé inférieur à 300 m et distance inférieure à 12 Km.</t>
  </si>
  <si>
    <t>Marcheurs entraînés : moyenne, pour marcheurs réguliers. Dénivelé inférieur à 600 m et distance &lt; 15 Km</t>
  </si>
  <si>
    <t>Marcheurs bien entraînés : difficile avec un fort dénivelé (&gt; 600 m) et une longue distance (&gt;15 Km).</t>
  </si>
  <si>
    <t>Dénivelé &lt; 300 et distance &lt; 12 km</t>
  </si>
  <si>
    <t>Dénivelé &lt; 600 et distance &lt; 15 km</t>
  </si>
  <si>
    <t>Marcheurs entraînés</t>
  </si>
  <si>
    <t>Dénivelé &gt; 600 et Distance &gt; 15 km</t>
  </si>
  <si>
    <r>
      <rPr>
        <b/>
        <color rgb="FF000000"/>
        <sz val="12.0"/>
        <u/>
      </rPr>
      <t>C</t>
    </r>
    <r>
      <rPr>
        <b/>
        <color rgb="FF1155CC"/>
        <sz val="12.0"/>
        <u/>
      </rPr>
      <t>alculer indice d'effort</t>
    </r>
  </si>
  <si>
    <t>Tableau comparatif IBP index</t>
  </si>
  <si>
    <t>ANNEXE 1</t>
  </si>
  <si>
    <t>Précisions communes à toutes les sorties</t>
  </si>
  <si>
    <t>Distribution : Le livret d’information est adressé aux adhérents en même temps que le programme. Il est recommandé d’en prendre connaissance avant de s’engager dans une randonnée.</t>
  </si>
  <si>
    <t>Départ : En principe, 13h30 pour les randos d’après midi et 8h30 pour les dimanches. Ils pourront être différents suivant les sorties. Lisez le programme et la fiche d’information. Le lieu de rendez-vous est fixé sur le parking du stade de la Petite Crau.</t>
  </si>
  <si>
    <t>Si vous souhaitez rejoindre le groupe sur un autre lieu, point de départ de la randonnée par exemple, mettez vous d’accord avec l'animateur (la randonnée peut être annulée ou modifiée et vous pourriez attendre longtemps).</t>
  </si>
  <si>
    <t>Trajet routier : L’itinéraire est donné à titre indicatif, les participants ont toute latitude d'emprunter celui de leur choix pour se rendre au point de départ de la randonnée.</t>
  </si>
  <si>
    <t>Itinéraire de la randonnée : L’itinéraire peut être modifié pour raisons de sécurité (participant en difficulté, météo, battue aux sangliers...)</t>
  </si>
  <si>
    <t>Certains itinéraires empruntent des portions de route. Aussi est-il recommandé de respecter les règles de sécurité routière. En règle générale, les groupes organisés circulent à droite, sauf s’il est moins dangereux de circuler à gauche (virage, bas côté plus important, etc...). Dans tous les cas, tout le monde circule du même côté.</t>
  </si>
  <si>
    <t>Difficultés : C’est la partie à lire le plus attentivement. Elle vous donne la durée de la randonnée (non comprises les pauses), le dénivelé cumulé (en montées), et d’autres précisions sur la capacité des marcheurs (exemples : tous marcheurs, marcheurs entraînés...), la technicité (exemple : pas rocheux, utilisation des mains...) et les particularités (exemple : traversée de gué).</t>
  </si>
  <si>
    <t>Ne surestimez pas vos capacités. Si vous n’êtes pas entraîné, il est normal de ne pas pouvoir faire certaines randonnées proposées (notamment à la journée).</t>
  </si>
  <si>
    <t>Commencez par des randonnées de courte durée et présentant peu de dénivelé. Si vous hésitez, demandez conseil à votre animateur.</t>
  </si>
  <si>
    <t>Equipement :</t>
  </si>
  <si>
    <t>Sans faire une liste exhaustive, on peut dire que les chaussures sont l‘élément le plus important. Des chaussures de randonnée sont indispensables dès qu’on aborde les massifs (Alpilles, Luberon...). Cela permet une marche plus confortable, moins de fatigue et surtout une meilleure sécurité pour vos chevilles. Ensuite viennent : le sac à dos, le poncho pour la pluie et un vêtement chaud (le temps peut changer rapidement). L’hiver, des gants et un bonnet sont quelquefois appréciés. Même pour de petites randonnées, il faut toujours avoir de l’eau en quantité suffisante (dans notre région, il est rare de pouvoir s’approvisionner en chemin) et un encas pour le « coup de pompe ». Prévoyez également une petite pharmacie pour les petits « bobos » (notamment « 2ème peau » pour les ampoules) et une couverture de survie.</t>
  </si>
  <si>
    <t>Cohésion du groupe :</t>
  </si>
  <si>
    <t>Le serre-file : A chaque randonnée, il est désigné un serre-file. Cela permet à l’animateur de vérifier, en l’apercevant, que tout le monde est bien là. Si vous devez vous écarter du groupe pour un besoin naturel, laissez votre sac à dos sur le bord du chemin. Le serre-file s’apercevra ainsi que quelqu’un s’est écarté du groupe. Si vous n’avez pas de sac à dos prévenez le que vous devez vous arrêter.</t>
  </si>
  <si>
    <t>Progression : Il est rare de trouver un groupe homogène, certains participants ayant plus d’entraînement que d’autres. Aussi, il est évident que c’est sur les moins rapides que se réglera l’allure du groupe.</t>
  </si>
  <si>
    <t>Sorties d’essai :</t>
  </si>
  <si>
    <t>Si vous amenez des ami(e)s ou connaissances en « sortie d’essai » pour connaître notre association, sachez que nous sommes assurés en « Responsabilité civile » à leur endroit et de leur fait, c’est-à-dire notamment pour les dommages causés (détérioration d’une clôture par exemple). Le guide des assurances de la FFRP précise les modalités de couverture de ces participants.</t>
  </si>
  <si>
    <t>Règlement intérieur :</t>
  </si>
  <si>
    <t>Le règlement intérieur de l’association dont vous avez pris connaissance lors de votre adhésion complète les dispositions ci-dessus. Il vous est demandé de le respecter.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</si>
</sst>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dd&quot; &quot;d&quot; &quot;mmmm&quot; &quot;"/>
  </numFmts>
  <fonts count="42">
    <font>
      <sz val="10.0"/>
      <color rgb="FF000000"/>
      <name val="Arial"/>
      <scheme val="minor"/>
    </font>
    <font>
      <b/>
      <sz val="14.0"/>
      <color theme="1"/>
      <name val="Times New Roman"/>
    </font>
    <font>
      <b/>
      <sz val="12.0"/>
      <color rgb="FF000000"/>
      <name val="Times New Roman"/>
    </font>
    <font>
      <sz val="12.0"/>
      <color theme="1"/>
      <name val="Times New Roman"/>
    </font>
    <font>
      <u/>
      <sz val="12.0"/>
      <color rgb="FF1155CC"/>
      <name val="Times New Roman"/>
    </font>
    <font>
      <b/>
      <sz val="12.0"/>
      <color theme="1"/>
      <name val="Times New Roman"/>
    </font>
    <font>
      <color theme="1"/>
      <name val="Arial"/>
      <scheme val="minor"/>
    </font>
    <font/>
    <font>
      <sz val="14.0"/>
      <color theme="1"/>
      <name val="Times New Roman"/>
    </font>
    <font>
      <sz val="13.0"/>
      <color theme="1"/>
      <name val="Times New Roman"/>
    </font>
    <font>
      <b/>
      <sz val="10.0"/>
      <color theme="1"/>
      <name val="Times New Roman"/>
    </font>
    <font>
      <b/>
      <color theme="1"/>
      <name val="Arial"/>
      <scheme val="minor"/>
    </font>
    <font>
      <b/>
      <color rgb="FFFF0000"/>
      <name val="Arial"/>
      <scheme val="minor"/>
    </font>
    <font>
      <b/>
      <color rgb="FF0000FF"/>
      <name val="Arial"/>
      <scheme val="minor"/>
    </font>
    <font>
      <sz val="12.0"/>
      <color rgb="FF000000"/>
      <name val="&quot;Times New Roman&quot;"/>
    </font>
    <font>
      <sz val="11.0"/>
      <color rgb="FF000000"/>
      <name val="Inconsolata"/>
    </font>
    <font>
      <sz val="12.0"/>
      <color theme="1"/>
      <name val="&quot;Times New Roman&quot;"/>
    </font>
    <font>
      <color theme="1"/>
      <name val="Arial"/>
    </font>
    <font>
      <b/>
      <sz val="11.0"/>
      <color rgb="FF1A1918"/>
      <name val="Arial"/>
    </font>
    <font>
      <sz val="11.0"/>
      <color theme="1"/>
      <name val="Inconsolata"/>
    </font>
    <font>
      <b/>
      <sz val="12.0"/>
      <color rgb="FF1E1919"/>
      <name val="&quot;Times New Roman&quot;"/>
    </font>
    <font>
      <sz val="12.0"/>
      <color rgb="FF1A1918"/>
      <name val="&quot;Times New Roman&quot;"/>
    </font>
    <font>
      <color theme="1"/>
      <name val="Times New Roman"/>
    </font>
    <font>
      <sz val="12.0"/>
      <color rgb="FF1A1918"/>
      <name val="Times New Roman"/>
    </font>
    <font>
      <b/>
      <sz val="12.0"/>
      <color theme="1"/>
      <name val="&quot;Times New Roman&quot;"/>
    </font>
    <font>
      <b/>
      <sz val="12.0"/>
      <color rgb="FF222222"/>
      <name val="&quot;Times New Roman&quot;"/>
    </font>
    <font>
      <sz val="12.0"/>
      <color rgb="FF1A1918"/>
      <name val="Arial"/>
    </font>
    <font>
      <b/>
      <sz val="13.0"/>
      <color rgb="FF1A1918"/>
      <name val="&quot;Times New Roman&quot;"/>
    </font>
    <font>
      <u/>
      <color rgb="FF0000FF"/>
      <name val="Roboto"/>
    </font>
    <font>
      <b/>
      <sz val="12.0"/>
      <color rgb="FF1F1F1F"/>
      <name val="&quot;Google Sans&quot;"/>
    </font>
    <font>
      <sz val="12.0"/>
      <color theme="1"/>
      <name val="Arial"/>
    </font>
    <font>
      <sz val="12.0"/>
      <color rgb="FF1E1919"/>
      <name val="Times New Roman"/>
    </font>
    <font>
      <u/>
      <sz val="12.0"/>
      <color rgb="FF000000"/>
      <name val="&quot;Times New Roman&quot;"/>
    </font>
    <font>
      <b/>
      <color theme="1"/>
      <name val="Arial"/>
    </font>
    <font>
      <sz val="10.0"/>
      <color rgb="FF1E1919"/>
      <name val="AtlasGrotesk"/>
    </font>
    <font>
      <b/>
      <color rgb="FF1A1918"/>
      <name val="Arial"/>
    </font>
    <font>
      <b/>
      <sz val="12.0"/>
      <color rgb="FF1A1918"/>
      <name val="&quot;Times New Roman&quot;"/>
    </font>
    <font>
      <color rgb="FF000000"/>
      <name val="Arial"/>
    </font>
    <font>
      <b/>
      <sz val="12.0"/>
      <color rgb="FF000000"/>
      <name val="&quot;Times New Roman&quot;"/>
    </font>
    <font>
      <b/>
      <u/>
      <sz val="12.0"/>
      <color rgb="FF1155CC"/>
    </font>
    <font>
      <b/>
      <sz val="12.0"/>
      <color theme="1"/>
      <name val="Arial"/>
      <scheme val="minor"/>
    </font>
    <font>
      <b/>
      <sz val="14.0"/>
      <color rgb="FF000000"/>
      <name val="&quot;Times New Roman&quot;"/>
    </font>
  </fonts>
  <fills count="7">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F3F3F3"/>
        <bgColor rgb="FFF3F3F3"/>
      </patternFill>
    </fill>
    <fill>
      <patternFill patternType="solid">
        <fgColor rgb="FFEFEFEF"/>
        <bgColor rgb="FFEFEFEF"/>
      </patternFill>
    </fill>
    <fill>
      <patternFill patternType="solid">
        <fgColor rgb="FFF7F5F2"/>
        <bgColor rgb="FFF7F5F2"/>
      </patternFill>
    </fill>
  </fills>
  <borders count="20">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bottom style="thin">
        <color rgb="FF000000"/>
      </bottom>
    </border>
    <border>
      <right style="medium">
        <color rgb="FF000000"/>
      </right>
      <bottom style="thin">
        <color rgb="FF000000"/>
      </bottom>
    </border>
    <border>
      <right style="thin">
        <color rgb="FF000000"/>
      </right>
    </border>
    <border>
      <right style="thin">
        <color rgb="FF000000"/>
      </right>
      <top style="thin">
        <color rgb="FF000000"/>
      </top>
    </border>
  </borders>
  <cellStyleXfs count="1">
    <xf borderId="0" fillId="0" fontId="0" numFmtId="0" applyAlignment="1" applyFont="1"/>
  </cellStyleXfs>
  <cellXfs count="179">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readingOrder="0"/>
    </xf>
    <xf borderId="0" fillId="0" fontId="1" numFmtId="0" xfId="0" applyAlignment="1" applyFont="1">
      <alignment readingOrder="0"/>
    </xf>
    <xf borderId="0" fillId="2" fontId="2" numFmtId="0" xfId="0" applyAlignment="1" applyFill="1" applyFont="1">
      <alignment horizontal="center" readingOrder="0"/>
    </xf>
    <xf borderId="0" fillId="0" fontId="3" numFmtId="0" xfId="0" applyAlignment="1" applyFont="1">
      <alignment horizontal="left" readingOrder="0" shrinkToFit="0" wrapText="1"/>
    </xf>
    <xf borderId="0" fillId="0" fontId="4" numFmtId="0" xfId="0" applyAlignment="1" applyFont="1">
      <alignment readingOrder="0"/>
    </xf>
    <xf borderId="1" fillId="3" fontId="5" numFmtId="0" xfId="0" applyAlignment="1" applyBorder="1" applyFill="1" applyFont="1">
      <alignment horizontal="center" readingOrder="0" vertical="center"/>
    </xf>
    <xf borderId="2" fillId="3" fontId="5" numFmtId="0" xfId="0" applyAlignment="1" applyBorder="1" applyFont="1">
      <alignment readingOrder="0" vertical="center"/>
    </xf>
    <xf borderId="3" fillId="3" fontId="3" numFmtId="164" xfId="0" applyAlignment="1" applyBorder="1" applyFont="1" applyNumberFormat="1">
      <alignment horizontal="center" readingOrder="0" vertical="center"/>
    </xf>
    <xf borderId="3" fillId="0" fontId="5" numFmtId="0" xfId="0" applyAlignment="1" applyBorder="1" applyFont="1">
      <alignment readingOrder="0" vertical="center"/>
    </xf>
    <xf borderId="4" fillId="4" fontId="3" numFmtId="0" xfId="0" applyAlignment="1" applyBorder="1" applyFill="1" applyFont="1">
      <alignment readingOrder="0"/>
    </xf>
    <xf borderId="0" fillId="0" fontId="6" numFmtId="0" xfId="0" applyAlignment="1" applyFont="1">
      <alignment shrinkToFit="0" wrapText="1"/>
    </xf>
    <xf borderId="0" fillId="0" fontId="5" numFmtId="0" xfId="0" applyAlignment="1" applyFont="1">
      <alignment readingOrder="0"/>
    </xf>
    <xf borderId="5" fillId="0" fontId="5" numFmtId="0" xfId="0" applyAlignment="1" applyBorder="1" applyFont="1">
      <alignment readingOrder="0"/>
    </xf>
    <xf borderId="6" fillId="4" fontId="5" numFmtId="0" xfId="0" applyAlignment="1" applyBorder="1" applyFont="1">
      <alignment horizontal="center" readingOrder="0"/>
    </xf>
    <xf borderId="6" fillId="0" fontId="5" numFmtId="0" xfId="0" applyAlignment="1" applyBorder="1" applyFont="1">
      <alignment readingOrder="0" vertical="center"/>
    </xf>
    <xf borderId="7" fillId="4" fontId="3" numFmtId="0" xfId="0" applyAlignment="1" applyBorder="1" applyFont="1">
      <alignment readingOrder="0"/>
    </xf>
    <xf borderId="0" fillId="0" fontId="5" numFmtId="0" xfId="0" applyAlignment="1" applyFont="1">
      <alignment readingOrder="0" vertical="center"/>
    </xf>
    <xf borderId="5" fillId="0" fontId="5" numFmtId="0" xfId="0" applyAlignment="1" applyBorder="1" applyFont="1">
      <alignment readingOrder="0" vertical="center"/>
    </xf>
    <xf borderId="6" fillId="4" fontId="3" numFmtId="0" xfId="0" applyAlignment="1" applyBorder="1" applyFont="1">
      <alignment readingOrder="0" shrinkToFit="0" vertical="center" wrapText="1"/>
    </xf>
    <xf borderId="7" fillId="0" fontId="3" numFmtId="0" xfId="0" applyAlignment="1" applyBorder="1" applyFont="1">
      <alignment readingOrder="0" shrinkToFit="0" vertical="center" wrapText="1"/>
    </xf>
    <xf borderId="6" fillId="0" fontId="3" numFmtId="0" xfId="0" applyAlignment="1" applyBorder="1" applyFont="1">
      <alignment horizontal="center" readingOrder="0"/>
    </xf>
    <xf borderId="6" fillId="0" fontId="5" numFmtId="0" xfId="0" applyAlignment="1" applyBorder="1" applyFont="1">
      <alignment readingOrder="0"/>
    </xf>
    <xf borderId="7" fillId="0" fontId="3" numFmtId="0" xfId="0" applyAlignment="1" applyBorder="1" applyFont="1">
      <alignment readingOrder="0"/>
    </xf>
    <xf borderId="7" fillId="0" fontId="3" numFmtId="0" xfId="0" applyAlignment="1" applyBorder="1" applyFont="1">
      <alignment horizontal="left" readingOrder="0"/>
    </xf>
    <xf borderId="8" fillId="0" fontId="5" numFmtId="0" xfId="0" applyAlignment="1" applyBorder="1" applyFont="1">
      <alignment readingOrder="0"/>
    </xf>
    <xf borderId="9" fillId="0" fontId="7" numFmtId="0" xfId="0" applyBorder="1" applyFont="1"/>
    <xf borderId="0" fillId="0" fontId="5" numFmtId="0" xfId="0" applyAlignment="1" applyFont="1">
      <alignment readingOrder="0"/>
    </xf>
    <xf borderId="8" fillId="0" fontId="3" numFmtId="0" xfId="0" applyAlignment="1" applyBorder="1" applyFont="1">
      <alignment readingOrder="0" shrinkToFit="0" wrapText="1"/>
    </xf>
    <xf borderId="10" fillId="0" fontId="7" numFmtId="0" xfId="0" applyBorder="1" applyFont="1"/>
    <xf borderId="11" fillId="0" fontId="7" numFmtId="0" xfId="0" applyBorder="1" applyFont="1"/>
    <xf borderId="0" fillId="0" fontId="6" numFmtId="0" xfId="0" applyAlignment="1" applyFont="1">
      <alignment readingOrder="0"/>
    </xf>
    <xf borderId="8" fillId="0" fontId="5" numFmtId="0" xfId="0" applyAlignment="1" applyBorder="1" applyFont="1">
      <alignment readingOrder="0"/>
    </xf>
    <xf borderId="7" fillId="5" fontId="3" numFmtId="0" xfId="0" applyAlignment="1" applyBorder="1" applyFill="1" applyFont="1">
      <alignment horizontal="center" readingOrder="0"/>
    </xf>
    <xf borderId="7" fillId="5" fontId="3" numFmtId="0" xfId="0" applyAlignment="1" applyBorder="1" applyFont="1">
      <alignment horizontal="left" readingOrder="0"/>
    </xf>
    <xf borderId="12" fillId="5" fontId="3" numFmtId="0" xfId="0" applyAlignment="1" applyBorder="1" applyFont="1">
      <alignment horizontal="left" readingOrder="0" shrinkToFit="0" wrapText="1"/>
    </xf>
    <xf borderId="0" fillId="0" fontId="6" numFmtId="0" xfId="0" applyAlignment="1" applyFont="1">
      <alignment readingOrder="0" shrinkToFit="0" wrapText="1"/>
    </xf>
    <xf borderId="13" fillId="3" fontId="5" numFmtId="0" xfId="0" applyAlignment="1" applyBorder="1" applyFont="1">
      <alignment readingOrder="0" vertical="center"/>
    </xf>
    <xf borderId="14" fillId="3" fontId="3" numFmtId="164" xfId="0" applyAlignment="1" applyBorder="1" applyFont="1" applyNumberFormat="1">
      <alignment horizontal="center" readingOrder="0" vertical="center"/>
    </xf>
    <xf borderId="14" fillId="0" fontId="5" numFmtId="0" xfId="0" applyAlignment="1" applyBorder="1" applyFont="1">
      <alignment readingOrder="0" vertical="center"/>
    </xf>
    <xf borderId="15" fillId="4" fontId="3" numFmtId="0" xfId="0" applyAlignment="1" applyBorder="1" applyFont="1">
      <alignment readingOrder="0"/>
    </xf>
    <xf borderId="6" fillId="4" fontId="3" numFmtId="0" xfId="0" applyAlignment="1" applyBorder="1" applyFont="1">
      <alignment horizontal="center" readingOrder="0"/>
    </xf>
    <xf borderId="6" fillId="0" fontId="3" numFmtId="0" xfId="0" applyAlignment="1" applyBorder="1" applyFont="1">
      <alignment readingOrder="0"/>
    </xf>
    <xf borderId="7" fillId="0" fontId="3" numFmtId="0" xfId="0" applyAlignment="1" applyBorder="1" applyFont="1">
      <alignment horizontal="right" readingOrder="0"/>
    </xf>
    <xf borderId="7" fillId="0" fontId="3" numFmtId="0" xfId="0" applyAlignment="1" applyBorder="1" applyFont="1">
      <alignment horizontal="center" readingOrder="0"/>
    </xf>
    <xf borderId="0" fillId="0" fontId="8" numFmtId="0" xfId="0" applyAlignment="1" applyFont="1">
      <alignment readingOrder="0"/>
    </xf>
    <xf borderId="0" fillId="0" fontId="8" numFmtId="0" xfId="0" applyAlignment="1" applyFont="1">
      <alignment horizontal="center" readingOrder="0"/>
    </xf>
    <xf borderId="0" fillId="0" fontId="9" numFmtId="0" xfId="0" applyAlignment="1" applyFont="1">
      <alignment horizontal="center" readingOrder="0"/>
    </xf>
    <xf borderId="0" fillId="0" fontId="8" numFmtId="0" xfId="0" applyFont="1"/>
    <xf borderId="0" fillId="0" fontId="3" numFmtId="0" xfId="0" applyAlignment="1" applyFont="1">
      <alignment horizontal="center" readingOrder="0"/>
    </xf>
    <xf borderId="0" fillId="0" fontId="3" numFmtId="0" xfId="0" applyFont="1"/>
    <xf borderId="6" fillId="3" fontId="10" numFmtId="0" xfId="0" applyAlignment="1" applyBorder="1" applyFont="1">
      <alignment readingOrder="0"/>
    </xf>
    <xf borderId="9" fillId="3" fontId="5" numFmtId="0" xfId="0" applyAlignment="1" applyBorder="1" applyFont="1">
      <alignment readingOrder="0"/>
    </xf>
    <xf borderId="6" fillId="3" fontId="5" numFmtId="0" xfId="0" applyAlignment="1" applyBorder="1" applyFont="1">
      <alignment horizontal="center" readingOrder="0"/>
    </xf>
    <xf borderId="6" fillId="3" fontId="5" numFmtId="0" xfId="0" applyAlignment="1" applyBorder="1" applyFont="1">
      <alignment readingOrder="0"/>
    </xf>
    <xf borderId="6" fillId="0" fontId="10" numFmtId="0" xfId="0" applyAlignment="1" applyBorder="1" applyFont="1">
      <alignment horizontal="center" readingOrder="0" vertical="center"/>
    </xf>
    <xf borderId="9" fillId="0" fontId="3" numFmtId="164" xfId="0" applyAlignment="1" applyBorder="1" applyFont="1" applyNumberFormat="1">
      <alignment horizontal="center" vertical="center"/>
    </xf>
    <xf borderId="6" fillId="0" fontId="3" numFmtId="0" xfId="0" applyAlignment="1" applyBorder="1" applyFont="1">
      <alignment horizontal="center" vertical="center"/>
    </xf>
    <xf borderId="6" fillId="0" fontId="3" numFmtId="0" xfId="0" applyAlignment="1" applyBorder="1" applyFont="1">
      <alignment shrinkToFit="0" vertical="center" wrapText="1"/>
    </xf>
    <xf borderId="6" fillId="0" fontId="3" numFmtId="0" xfId="0" applyAlignment="1" applyBorder="1" applyFont="1">
      <alignment horizontal="left" vertical="center"/>
    </xf>
    <xf borderId="6" fillId="0" fontId="3" numFmtId="0" xfId="0" applyAlignment="1" applyBorder="1" applyFont="1">
      <alignment horizontal="center" readingOrder="0" vertical="center"/>
    </xf>
    <xf borderId="6" fillId="0" fontId="3" numFmtId="0" xfId="0" applyAlignment="1" applyBorder="1" applyFont="1">
      <alignment horizontal="center"/>
    </xf>
    <xf borderId="6" fillId="0" fontId="3" numFmtId="0" xfId="0" applyAlignment="1" applyBorder="1" applyFont="1">
      <alignment shrinkToFit="0" wrapText="1"/>
    </xf>
    <xf borderId="6" fillId="0" fontId="3" numFmtId="0" xfId="0" applyAlignment="1" applyBorder="1" applyFont="1">
      <alignment horizontal="left"/>
    </xf>
    <xf borderId="6" fillId="0" fontId="3" numFmtId="0" xfId="0" applyAlignment="1" applyBorder="1" applyFont="1">
      <alignment horizontal="left" shrinkToFit="0" wrapText="1"/>
    </xf>
    <xf borderId="6" fillId="0" fontId="5" numFmtId="0" xfId="0" applyAlignment="1" applyBorder="1" applyFont="1">
      <alignment horizontal="center" shrinkToFit="0" wrapText="1"/>
    </xf>
    <xf borderId="9" fillId="0" fontId="3" numFmtId="164" xfId="0" applyAlignment="1" applyBorder="1" applyFont="1" applyNumberFormat="1">
      <alignment horizontal="center" readingOrder="0" vertical="center"/>
    </xf>
    <xf borderId="0" fillId="0" fontId="6" numFmtId="0" xfId="0" applyFont="1"/>
    <xf borderId="0" fillId="0" fontId="11" numFmtId="0" xfId="0" applyAlignment="1" applyFont="1">
      <alignment readingOrder="0"/>
    </xf>
    <xf borderId="0" fillId="0" fontId="12" numFmtId="0" xfId="0" applyAlignment="1" applyFont="1">
      <alignment readingOrder="0"/>
    </xf>
    <xf borderId="0" fillId="0" fontId="13" numFmtId="0" xfId="0" applyAlignment="1" applyFont="1">
      <alignment readingOrder="0"/>
    </xf>
    <xf borderId="0" fillId="0" fontId="6" numFmtId="0" xfId="0" applyAlignment="1" applyFont="1">
      <alignment horizontal="left" readingOrder="0" shrinkToFit="0" vertical="center" wrapText="0"/>
    </xf>
    <xf borderId="0" fillId="0" fontId="6" numFmtId="0" xfId="0" applyAlignment="1" applyFont="1">
      <alignment horizontal="left" readingOrder="0" shrinkToFit="0" vertical="center" wrapText="0"/>
    </xf>
    <xf borderId="0" fillId="0" fontId="6" numFmtId="0" xfId="0" applyAlignment="1" applyFont="1">
      <alignment readingOrder="0" shrinkToFit="0" vertical="center" wrapText="1"/>
    </xf>
    <xf borderId="6" fillId="0" fontId="6" numFmtId="0" xfId="0" applyAlignment="1" applyBorder="1" applyFont="1">
      <alignment readingOrder="0" shrinkToFit="0" vertical="center" wrapText="0"/>
    </xf>
    <xf borderId="0" fillId="0" fontId="14" numFmtId="0" xfId="0" applyAlignment="1" applyFont="1">
      <alignment readingOrder="0" shrinkToFit="0" vertical="center" wrapText="1"/>
    </xf>
    <xf borderId="6" fillId="0" fontId="6" numFmtId="0" xfId="0" applyAlignment="1" applyBorder="1" applyFont="1">
      <alignment horizontal="center" readingOrder="0" shrinkToFit="0" vertical="center" wrapText="0"/>
    </xf>
    <xf borderId="6" fillId="2" fontId="15" numFmtId="0" xfId="0" applyAlignment="1" applyBorder="1" applyFont="1">
      <alignment horizontal="center" shrinkToFit="0" vertical="center" wrapText="0"/>
    </xf>
    <xf borderId="0" fillId="0" fontId="6" numFmtId="0" xfId="0" applyAlignment="1" applyFont="1">
      <alignment horizontal="center" shrinkToFit="0" vertical="center" wrapText="0"/>
    </xf>
    <xf borderId="6" fillId="0" fontId="6" numFmtId="0" xfId="0" applyAlignment="1" applyBorder="1" applyFont="1">
      <alignment readingOrder="0" shrinkToFit="0" vertical="center" wrapText="1"/>
    </xf>
    <xf borderId="6" fillId="0" fontId="14" numFmtId="0" xfId="0" applyAlignment="1" applyBorder="1" applyFont="1">
      <alignment readingOrder="0" shrinkToFit="0" vertical="center" wrapText="1"/>
    </xf>
    <xf borderId="6" fillId="0" fontId="6" numFmtId="0" xfId="0" applyAlignment="1" applyBorder="1" applyFont="1">
      <alignment horizontal="center" readingOrder="0" shrinkToFit="0" vertical="center" wrapText="0"/>
    </xf>
    <xf borderId="6" fillId="0" fontId="6" numFmtId="0" xfId="0" applyAlignment="1" applyBorder="1" applyFont="1">
      <alignment horizontal="center" shrinkToFit="0" vertical="center" wrapText="0"/>
    </xf>
    <xf borderId="6" fillId="0" fontId="6" numFmtId="0" xfId="0" applyAlignment="1" applyBorder="1" applyFont="1">
      <alignment shrinkToFit="0" vertical="center" wrapText="0"/>
    </xf>
    <xf borderId="6" fillId="0" fontId="6" numFmtId="0" xfId="0" applyAlignment="1" applyBorder="1" applyFont="1">
      <alignment shrinkToFit="0" vertical="center" wrapText="0"/>
    </xf>
    <xf borderId="6" fillId="2" fontId="15" numFmtId="0" xfId="0" applyAlignment="1" applyBorder="1" applyFont="1">
      <alignment shrinkToFit="0" vertical="center" wrapText="0"/>
    </xf>
    <xf borderId="9" fillId="0" fontId="16" numFmtId="0" xfId="0" applyAlignment="1" applyBorder="1" applyFont="1">
      <alignment readingOrder="0" shrinkToFit="0" vertical="bottom" wrapText="1"/>
    </xf>
    <xf borderId="6" fillId="0" fontId="17" numFmtId="0" xfId="0" applyAlignment="1" applyBorder="1" applyFont="1">
      <alignment shrinkToFit="0" vertical="center" wrapText="1"/>
    </xf>
    <xf borderId="9" fillId="0" fontId="17" numFmtId="0" xfId="0" applyAlignment="1" applyBorder="1" applyFont="1">
      <alignment shrinkToFit="0" vertical="center" wrapText="0"/>
    </xf>
    <xf borderId="9" fillId="6" fontId="18" numFmtId="0" xfId="0" applyAlignment="1" applyBorder="1" applyFill="1" applyFont="1">
      <alignment readingOrder="0" shrinkToFit="0" vertical="bottom" wrapText="1"/>
    </xf>
    <xf borderId="9" fillId="0" fontId="17" numFmtId="0" xfId="0" applyAlignment="1" applyBorder="1" applyFont="1">
      <alignment horizontal="center" shrinkToFit="0" vertical="center" wrapText="0"/>
    </xf>
    <xf borderId="9" fillId="2" fontId="19" numFmtId="0" xfId="0" applyAlignment="1" applyBorder="1" applyFont="1">
      <alignment horizontal="center" shrinkToFit="0" vertical="center" wrapText="0"/>
    </xf>
    <xf borderId="9" fillId="0" fontId="17" numFmtId="0" xfId="0" applyAlignment="1" applyBorder="1" applyFont="1">
      <alignment horizontal="center" shrinkToFit="0" vertical="center" wrapText="0"/>
    </xf>
    <xf borderId="0" fillId="0" fontId="17" numFmtId="0" xfId="0" applyAlignment="1" applyFont="1">
      <alignment vertical="bottom"/>
    </xf>
    <xf borderId="7" fillId="5" fontId="3" numFmtId="0" xfId="0" applyAlignment="1" applyBorder="1" applyFont="1">
      <alignment horizontal="left" readingOrder="0" shrinkToFit="0" vertical="center" wrapText="1"/>
    </xf>
    <xf borderId="6" fillId="0" fontId="17" numFmtId="0" xfId="0" applyAlignment="1" applyBorder="1" applyFont="1">
      <alignment shrinkToFit="0" vertical="center" wrapText="0"/>
    </xf>
    <xf borderId="6" fillId="0" fontId="3" numFmtId="0" xfId="0" applyAlignment="1" applyBorder="1" applyFont="1">
      <alignment shrinkToFit="0" vertical="bottom" wrapText="1"/>
    </xf>
    <xf borderId="6" fillId="0" fontId="17" numFmtId="0" xfId="0" applyAlignment="1" applyBorder="1" applyFont="1">
      <alignment horizontal="center" shrinkToFit="0" vertical="center" wrapText="0"/>
    </xf>
    <xf borderId="6" fillId="2" fontId="19" numFmtId="0" xfId="0" applyAlignment="1" applyBorder="1" applyFont="1">
      <alignment horizontal="center" shrinkToFit="0" vertical="center" wrapText="0"/>
    </xf>
    <xf borderId="6" fillId="0" fontId="17" numFmtId="0" xfId="0" applyAlignment="1" applyBorder="1" applyFont="1">
      <alignment horizontal="center" shrinkToFit="0" vertical="center" wrapText="0"/>
    </xf>
    <xf borderId="11" fillId="2" fontId="16" numFmtId="0" xfId="0" applyAlignment="1" applyBorder="1" applyFont="1">
      <alignment horizontal="center" shrinkToFit="0" vertical="center" wrapText="0"/>
    </xf>
    <xf borderId="11" fillId="2" fontId="14" numFmtId="0" xfId="0" applyAlignment="1" applyBorder="1" applyFont="1">
      <alignment horizontal="center" readingOrder="0" shrinkToFit="0" vertical="center" wrapText="1"/>
    </xf>
    <xf borderId="9" fillId="0" fontId="17" numFmtId="0" xfId="0" applyAlignment="1" applyBorder="1" applyFont="1">
      <alignment horizontal="center" shrinkToFit="0" vertical="center" wrapText="0"/>
    </xf>
    <xf borderId="6" fillId="0" fontId="6" numFmtId="0" xfId="0" applyAlignment="1" applyBorder="1" applyFont="1">
      <alignment horizontal="center" shrinkToFit="0" vertical="center" wrapText="0"/>
    </xf>
    <xf borderId="9" fillId="6" fontId="20" numFmtId="0" xfId="0" applyAlignment="1" applyBorder="1" applyFont="1">
      <alignment readingOrder="0" shrinkToFit="0" vertical="bottom" wrapText="1"/>
    </xf>
    <xf borderId="9" fillId="2" fontId="21" numFmtId="0" xfId="0" applyAlignment="1" applyBorder="1" applyFont="1">
      <alignment readingOrder="0" shrinkToFit="0" vertical="bottom" wrapText="1"/>
    </xf>
    <xf borderId="16" fillId="6" fontId="21" numFmtId="0" xfId="0" applyAlignment="1" applyBorder="1" applyFont="1">
      <alignment readingOrder="0" shrinkToFit="0" vertical="bottom" wrapText="1"/>
    </xf>
    <xf borderId="0" fillId="0" fontId="17" numFmtId="0" xfId="0" applyAlignment="1" applyFont="1">
      <alignment shrinkToFit="0" vertical="center" wrapText="1"/>
    </xf>
    <xf borderId="6" fillId="0" fontId="17" numFmtId="0" xfId="0" applyAlignment="1" applyBorder="1" applyFont="1">
      <alignment horizontal="center" shrinkToFit="0" vertical="center" wrapText="0"/>
    </xf>
    <xf borderId="6" fillId="0" fontId="22" numFmtId="0" xfId="0" applyAlignment="1" applyBorder="1" applyFont="1">
      <alignment shrinkToFit="0" vertical="center" wrapText="1"/>
    </xf>
    <xf borderId="9" fillId="0" fontId="3" numFmtId="0" xfId="0" applyAlignment="1" applyBorder="1" applyFont="1">
      <alignment readingOrder="0" shrinkToFit="0" vertical="bottom" wrapText="1"/>
    </xf>
    <xf borderId="6" fillId="0" fontId="17" numFmtId="0" xfId="0" applyAlignment="1" applyBorder="1" applyFont="1">
      <alignment readingOrder="0" shrinkToFit="0" vertical="center" wrapText="1"/>
    </xf>
    <xf borderId="9" fillId="2" fontId="23" numFmtId="0" xfId="0" applyAlignment="1" applyBorder="1" applyFont="1">
      <alignment readingOrder="0" shrinkToFit="0" vertical="bottom" wrapText="1"/>
    </xf>
    <xf borderId="6" fillId="0" fontId="24" numFmtId="0" xfId="0" applyAlignment="1" applyBorder="1" applyFont="1">
      <alignment readingOrder="0" shrinkToFit="0" vertical="center" wrapText="1"/>
    </xf>
    <xf borderId="0" fillId="0" fontId="24" numFmtId="0" xfId="0" applyAlignment="1" applyFont="1">
      <alignment readingOrder="0" shrinkToFit="0" vertical="center" wrapText="1"/>
    </xf>
    <xf borderId="0" fillId="0" fontId="6" numFmtId="0" xfId="0" applyAlignment="1" applyFont="1">
      <alignment readingOrder="0" shrinkToFit="0" vertical="center" wrapText="0"/>
    </xf>
    <xf borderId="0" fillId="0" fontId="16" numFmtId="0" xfId="0" applyAlignment="1" applyFont="1">
      <alignment shrinkToFit="0" vertical="center" wrapText="1"/>
    </xf>
    <xf borderId="6" fillId="0" fontId="16" numFmtId="0" xfId="0" applyAlignment="1" applyBorder="1" applyFont="1">
      <alignment shrinkToFit="0" vertical="center" wrapText="0"/>
    </xf>
    <xf borderId="6" fillId="2" fontId="25" numFmtId="0" xfId="0" applyAlignment="1" applyBorder="1" applyFont="1">
      <alignment readingOrder="0" shrinkToFit="0" vertical="bottom" wrapText="1"/>
    </xf>
    <xf borderId="9" fillId="0" fontId="24" numFmtId="0" xfId="0" applyAlignment="1" applyBorder="1" applyFont="1">
      <alignment shrinkToFit="0" vertical="bottom" wrapText="1"/>
    </xf>
    <xf borderId="6" fillId="0" fontId="17" numFmtId="0" xfId="0" applyAlignment="1" applyBorder="1" applyFont="1">
      <alignment readingOrder="0" shrinkToFit="0" vertical="center" wrapText="0"/>
    </xf>
    <xf borderId="6" fillId="6" fontId="26" numFmtId="0" xfId="0" applyAlignment="1" applyBorder="1" applyFont="1">
      <alignment readingOrder="0" shrinkToFit="0" vertical="bottom" wrapText="1"/>
    </xf>
    <xf borderId="0" fillId="6" fontId="26" numFmtId="0" xfId="0" applyAlignment="1" applyFont="1">
      <alignment shrinkToFit="0" vertical="bottom" wrapText="1"/>
    </xf>
    <xf borderId="9" fillId="0" fontId="16" numFmtId="0" xfId="0" applyAlignment="1" applyBorder="1" applyFont="1">
      <alignment readingOrder="0" shrinkToFit="0" vertical="center" wrapText="1"/>
    </xf>
    <xf borderId="0" fillId="0" fontId="17" numFmtId="0" xfId="0" applyAlignment="1" applyFont="1">
      <alignment readingOrder="0" shrinkToFit="0" vertical="center" wrapText="1"/>
    </xf>
    <xf borderId="6" fillId="0" fontId="17" numFmtId="0" xfId="0" applyAlignment="1" applyBorder="1" applyFont="1">
      <alignment horizontal="center" readingOrder="0" shrinkToFit="0" vertical="center" wrapText="0"/>
    </xf>
    <xf borderId="6" fillId="2" fontId="19" numFmtId="0" xfId="0" applyAlignment="1" applyBorder="1" applyFont="1">
      <alignment horizontal="right" shrinkToFit="0" vertical="center" wrapText="0"/>
    </xf>
    <xf borderId="6" fillId="0" fontId="17" numFmtId="0" xfId="0" applyAlignment="1" applyBorder="1" applyFont="1">
      <alignment shrinkToFit="0" vertical="center" wrapText="0"/>
    </xf>
    <xf borderId="6" fillId="0" fontId="3" numFmtId="0" xfId="0" applyAlignment="1" applyBorder="1" applyFont="1">
      <alignment shrinkToFit="0" vertical="center" wrapText="1"/>
    </xf>
    <xf borderId="0" fillId="0" fontId="17" numFmtId="0" xfId="0" applyAlignment="1" applyFont="1">
      <alignment vertical="center"/>
    </xf>
    <xf borderId="9" fillId="0" fontId="24" numFmtId="0" xfId="0" applyAlignment="1" applyBorder="1" applyFont="1">
      <alignment shrinkToFit="0" vertical="center" wrapText="1"/>
    </xf>
    <xf borderId="17" fillId="5" fontId="16" numFmtId="0" xfId="0" applyAlignment="1" applyBorder="1" applyFont="1">
      <alignment horizontal="center" readingOrder="0" shrinkToFit="0" vertical="bottom" wrapText="1"/>
    </xf>
    <xf borderId="18" fillId="6" fontId="27" numFmtId="0" xfId="0" applyAlignment="1" applyBorder="1" applyFont="1">
      <alignment readingOrder="0" shrinkToFit="0" vertical="bottom" wrapText="1"/>
    </xf>
    <xf borderId="6" fillId="0" fontId="28" numFmtId="0" xfId="0" applyAlignment="1" applyBorder="1" applyFont="1">
      <alignment readingOrder="0" shrinkToFit="0" vertical="center" wrapText="0"/>
    </xf>
    <xf borderId="9" fillId="2" fontId="29" numFmtId="0" xfId="0" applyAlignment="1" applyBorder="1" applyFont="1">
      <alignment readingOrder="0" shrinkToFit="0" vertical="bottom" wrapText="1"/>
    </xf>
    <xf borderId="9" fillId="6" fontId="21" numFmtId="0" xfId="0" applyAlignment="1" applyBorder="1" applyFont="1">
      <alignment readingOrder="0" shrinkToFit="0" vertical="bottom" wrapText="1"/>
    </xf>
    <xf borderId="19" fillId="2" fontId="30" numFmtId="0" xfId="0" applyAlignment="1" applyBorder="1" applyFont="1">
      <alignment readingOrder="0" shrinkToFit="0" vertical="bottom" wrapText="1"/>
    </xf>
    <xf borderId="0" fillId="6" fontId="31" numFmtId="0" xfId="0" applyAlignment="1" applyFont="1">
      <alignment horizontal="left" readingOrder="0" shrinkToFit="0" vertical="center" wrapText="1"/>
    </xf>
    <xf borderId="6" fillId="2" fontId="3" numFmtId="0" xfId="0" applyAlignment="1" applyBorder="1" applyFont="1">
      <alignment readingOrder="0" shrinkToFit="0" vertical="bottom" wrapText="1"/>
    </xf>
    <xf borderId="6" fillId="2" fontId="14" numFmtId="0" xfId="0" applyAlignment="1" applyBorder="1" applyFont="1">
      <alignment horizontal="left" readingOrder="0" shrinkToFit="0" vertical="center" wrapText="1"/>
    </xf>
    <xf borderId="9" fillId="0" fontId="17" numFmtId="0" xfId="0" applyAlignment="1" applyBorder="1" applyFont="1">
      <alignment horizontal="center" readingOrder="0" shrinkToFit="0" vertical="center" wrapText="0"/>
    </xf>
    <xf borderId="19" fillId="2" fontId="21" numFmtId="0" xfId="0" applyAlignment="1" applyBorder="1" applyFont="1">
      <alignment shrinkToFit="0" vertical="bottom" wrapText="1"/>
    </xf>
    <xf borderId="6" fillId="0" fontId="32" numFmtId="0" xfId="0" applyAlignment="1" applyBorder="1" applyFont="1">
      <alignment readingOrder="0" shrinkToFit="0" vertical="center" wrapText="1"/>
    </xf>
    <xf borderId="6" fillId="2" fontId="15" numFmtId="0" xfId="0" applyAlignment="1" applyBorder="1" applyFont="1">
      <alignment horizontal="center" readingOrder="0" shrinkToFit="0" vertical="center" wrapText="0"/>
    </xf>
    <xf borderId="0" fillId="0" fontId="16" numFmtId="0" xfId="0" applyAlignment="1" applyFont="1">
      <alignment readingOrder="0" shrinkToFit="0" vertical="center" wrapText="1"/>
    </xf>
    <xf borderId="9" fillId="0" fontId="33" numFmtId="0" xfId="0" applyAlignment="1" applyBorder="1" applyFont="1">
      <alignment shrinkToFit="0" vertical="bottom" wrapText="1"/>
    </xf>
    <xf borderId="9" fillId="0" fontId="6" numFmtId="0" xfId="0" applyAlignment="1" applyBorder="1" applyFont="1">
      <alignment readingOrder="0" shrinkToFit="0" vertical="center" wrapText="0"/>
    </xf>
    <xf borderId="9" fillId="2" fontId="15" numFmtId="0" xfId="0" applyAlignment="1" applyBorder="1" applyFont="1">
      <alignment horizontal="center" shrinkToFit="0" vertical="center" wrapText="0"/>
    </xf>
    <xf borderId="9" fillId="0" fontId="6" numFmtId="0" xfId="0" applyAlignment="1" applyBorder="1" applyFont="1">
      <alignment horizontal="center" shrinkToFit="0" vertical="center" wrapText="0"/>
    </xf>
    <xf borderId="0" fillId="0" fontId="3" numFmtId="0" xfId="0" applyAlignment="1" applyFont="1">
      <alignment shrinkToFit="0" vertical="bottom" wrapText="1"/>
    </xf>
    <xf borderId="6" fillId="0" fontId="17" numFmtId="0" xfId="0" applyAlignment="1" applyBorder="1" applyFont="1">
      <alignment shrinkToFit="0" vertical="bottom" wrapText="1"/>
    </xf>
    <xf borderId="0" fillId="2" fontId="23" numFmtId="0" xfId="0" applyAlignment="1" applyFont="1">
      <alignment shrinkToFit="0" vertical="bottom" wrapText="1"/>
    </xf>
    <xf borderId="9" fillId="0" fontId="24" numFmtId="0" xfId="0" applyAlignment="1" applyBorder="1" applyFont="1">
      <alignment readingOrder="0" shrinkToFit="0" vertical="bottom" wrapText="1"/>
    </xf>
    <xf borderId="0" fillId="2" fontId="34" numFmtId="0" xfId="0" applyAlignment="1" applyFont="1">
      <alignment horizontal="left" readingOrder="0" shrinkToFit="0" vertical="center" wrapText="1"/>
    </xf>
    <xf borderId="6" fillId="2" fontId="6" numFmtId="0" xfId="0" applyAlignment="1" applyBorder="1" applyFont="1">
      <alignment shrinkToFit="0" vertical="center" wrapText="0"/>
    </xf>
    <xf borderId="16" fillId="2" fontId="21" numFmtId="0" xfId="0" applyAlignment="1" applyBorder="1" applyFont="1">
      <alignment readingOrder="0" shrinkToFit="0" vertical="bottom" wrapText="1"/>
    </xf>
    <xf borderId="9" fillId="5" fontId="16" numFmtId="0" xfId="0" applyAlignment="1" applyBorder="1" applyFont="1">
      <alignment shrinkToFit="0" vertical="center" wrapText="1"/>
    </xf>
    <xf borderId="6" fillId="0" fontId="14" numFmtId="0" xfId="0" applyAlignment="1" applyBorder="1" applyFont="1">
      <alignment readingOrder="0" shrinkToFit="0" vertical="center" wrapText="1"/>
    </xf>
    <xf borderId="9" fillId="6" fontId="35" numFmtId="0" xfId="0" applyAlignment="1" applyBorder="1" applyFont="1">
      <alignment readingOrder="0" shrinkToFit="0" vertical="center" wrapText="1"/>
    </xf>
    <xf borderId="9" fillId="0" fontId="33" numFmtId="0" xfId="0" applyAlignment="1" applyBorder="1" applyFont="1">
      <alignment shrinkToFit="0" vertical="center" wrapText="1"/>
    </xf>
    <xf borderId="9" fillId="0" fontId="17" numFmtId="0" xfId="0" applyAlignment="1" applyBorder="1" applyFont="1">
      <alignment horizontal="center" readingOrder="0" shrinkToFit="0" vertical="center" wrapText="0"/>
    </xf>
    <xf borderId="6" fillId="0" fontId="14" numFmtId="0" xfId="0" applyAlignment="1" applyBorder="1" applyFont="1">
      <alignment readingOrder="0" shrinkToFit="0" vertical="center" wrapText="1"/>
    </xf>
    <xf borderId="9" fillId="2" fontId="36" numFmtId="0" xfId="0" applyAlignment="1" applyBorder="1" applyFont="1">
      <alignment shrinkToFit="0" vertical="bottom" wrapText="1"/>
    </xf>
    <xf borderId="9" fillId="2" fontId="14" numFmtId="0" xfId="0" applyAlignment="1" applyBorder="1" applyFont="1">
      <alignment horizontal="center" readingOrder="0" shrinkToFit="0" vertical="center" wrapText="1"/>
    </xf>
    <xf borderId="9" fillId="2" fontId="16" numFmtId="0" xfId="0" applyAlignment="1" applyBorder="1" applyFont="1">
      <alignment horizontal="center" shrinkToFit="0" vertical="center" wrapText="1"/>
    </xf>
    <xf borderId="9" fillId="2" fontId="16" numFmtId="0" xfId="0" applyAlignment="1" applyBorder="1" applyFont="1">
      <alignment horizontal="center" shrinkToFit="0" vertical="center" wrapText="1"/>
    </xf>
    <xf borderId="9" fillId="2" fontId="16" numFmtId="0" xfId="0" applyAlignment="1" applyBorder="1" applyFont="1">
      <alignment horizontal="center" shrinkToFit="0" vertical="center" wrapText="1"/>
    </xf>
    <xf borderId="0" fillId="2" fontId="37" numFmtId="0" xfId="0" applyAlignment="1" applyFont="1">
      <alignment horizontal="left" readingOrder="0"/>
    </xf>
    <xf borderId="0" fillId="0" fontId="17" numFmtId="0" xfId="0" applyAlignment="1" applyFont="1">
      <alignment readingOrder="0" vertical="bottom"/>
    </xf>
    <xf borderId="0" fillId="0" fontId="38" numFmtId="0" xfId="0" applyAlignment="1" applyFont="1">
      <alignment readingOrder="0"/>
    </xf>
    <xf borderId="0" fillId="0" fontId="14" numFmtId="0" xfId="0" applyAlignment="1" applyFont="1">
      <alignment readingOrder="0"/>
    </xf>
    <xf borderId="0" fillId="0" fontId="14" numFmtId="0" xfId="0" applyFont="1"/>
    <xf borderId="0" fillId="0" fontId="39" numFmtId="0" xfId="0" applyAlignment="1" applyFont="1">
      <alignment readingOrder="0"/>
    </xf>
    <xf borderId="0" fillId="0" fontId="40" numFmtId="0" xfId="0" applyAlignment="1" applyFont="1">
      <alignment horizontal="center" readingOrder="0"/>
    </xf>
    <xf borderId="0" fillId="0" fontId="38" numFmtId="0" xfId="0" applyAlignment="1" applyFont="1">
      <alignment readingOrder="0" shrinkToFit="0" wrapText="1"/>
    </xf>
    <xf borderId="0" fillId="0" fontId="41" numFmtId="0" xfId="0" applyAlignment="1" applyFont="1">
      <alignment readingOrder="0" shrinkToFit="0" wrapText="1"/>
    </xf>
    <xf borderId="0" fillId="0" fontId="14" numFmtId="0" xfId="0" applyAlignment="1" applyFont="1">
      <alignment readingOrder="0" shrinkToFit="0" wrapText="1"/>
    </xf>
    <xf borderId="0" fillId="0" fontId="14" numFmtId="0" xfId="0" applyAlignment="1" applyFont="1">
      <alignment shrinkToFit="0" wrapText="1"/>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
      <border>
        <left style="thin">
          <color rgb="FF356854"/>
        </left>
        <right style="thin">
          <color rgb="FF356854"/>
        </right>
        <top style="thin">
          <color rgb="FF356854"/>
        </top>
        <bottom style="thin">
          <color rgb="FF356854"/>
        </bottom>
      </border>
    </dxf>
  </dxfs>
  <tableStyles count="1">
    <tableStyle count="4" pivot="0" name="Données-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 Id="rId3"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6</xdr:row>
      <xdr:rowOff>0</xdr:rowOff>
    </xdr:from>
    <xdr:ext cx="6858000" cy="3629025"/>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9525</xdr:rowOff>
    </xdr:from>
    <xdr:ext cx="5514975" cy="32194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xdr:row>
      <xdr:rowOff>0</xdr:rowOff>
    </xdr:from>
    <xdr:ext cx="5553075" cy="45529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5</xdr:row>
      <xdr:rowOff>0</xdr:rowOff>
    </xdr:from>
    <xdr:ext cx="5619750" cy="36957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ref="A3:F454" displayName="Tableau1" name="Tableau1" id="1">
  <tableColumns count="6">
    <tableColumn name="Colonne 1" id="1"/>
    <tableColumn name="Colonne 2" id="2"/>
    <tableColumn name="Colonne 3" id="3"/>
    <tableColumn name="Km (aller simple)" id="4"/>
    <tableColumn name="Participation" id="5"/>
    <tableColumn name="Concatenr" id="6"/>
  </tableColumns>
  <tableStyleInfo name="Donné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drive/folders/1x2N7d16Ioj3AyhQnlYm3-K5APt2pqOPe?usp=sharing"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goult.se/" TargetMode="External"/><Relationship Id="rId2" Type="http://schemas.openxmlformats.org/officeDocument/2006/relationships/hyperlink" Target="http://agora.se/" TargetMode="External"/><Relationship Id="rId3" Type="http://schemas.openxmlformats.org/officeDocument/2006/relationships/drawing" Target="../drawings/drawing4.xml"/><Relationship Id="rId5"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bpindex.com/ibpindex/analyser.php"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88"/>
    <col customWidth="1" min="2" max="2" width="13.25"/>
    <col customWidth="1" min="3" max="3" width="21.38"/>
    <col customWidth="1" min="4" max="4" width="19.88"/>
    <col customWidth="1" min="5" max="5" width="36.75"/>
    <col customWidth="1" min="6" max="6" width="55.5"/>
  </cols>
  <sheetData>
    <row r="1">
      <c r="A1" s="1"/>
      <c r="B1" s="1"/>
      <c r="C1" s="2"/>
    </row>
    <row r="2">
      <c r="A2" s="3" t="s">
        <v>0</v>
      </c>
      <c r="B2" s="2" t="s">
        <v>1</v>
      </c>
      <c r="C2" s="2" t="s">
        <v>2</v>
      </c>
    </row>
    <row r="4">
      <c r="A4" s="4"/>
      <c r="B4" s="4" t="s">
        <v>3</v>
      </c>
    </row>
    <row r="5" ht="168.0" hidden="1" customHeight="1">
      <c r="A5" s="5"/>
      <c r="B5" s="5" t="s">
        <v>4</v>
      </c>
    </row>
    <row r="6" hidden="1">
      <c r="A6" s="6"/>
      <c r="B6" s="6" t="s">
        <v>5</v>
      </c>
    </row>
    <row r="8">
      <c r="A8" s="7">
        <v>1.0</v>
      </c>
      <c r="B8" s="8" t="s">
        <v>6</v>
      </c>
      <c r="C8" s="9">
        <v>46114.0</v>
      </c>
      <c r="D8" s="10" t="s">
        <v>7</v>
      </c>
      <c r="E8" s="11" t="s">
        <v>8</v>
      </c>
      <c r="F8" s="12"/>
    </row>
    <row r="9">
      <c r="A9" s="13"/>
      <c r="B9" s="14" t="s">
        <v>9</v>
      </c>
      <c r="C9" s="15" t="s">
        <v>10</v>
      </c>
      <c r="D9" s="16" t="s">
        <v>11</v>
      </c>
      <c r="E9" s="17"/>
      <c r="F9" s="12"/>
    </row>
    <row r="10">
      <c r="A10" s="18"/>
      <c r="B10" s="19" t="s">
        <v>12</v>
      </c>
      <c r="C10" s="20" t="s">
        <v>13</v>
      </c>
      <c r="D10" s="16" t="s">
        <v>14</v>
      </c>
      <c r="E10" s="21"/>
      <c r="F10" s="12"/>
    </row>
    <row r="11">
      <c r="A11" s="13"/>
      <c r="B11" s="14" t="s">
        <v>15</v>
      </c>
      <c r="C11" s="22" t="s">
        <v>16</v>
      </c>
      <c r="D11" s="23" t="s">
        <v>17</v>
      </c>
      <c r="E11" s="24" t="s">
        <v>18</v>
      </c>
      <c r="F11" s="12"/>
    </row>
    <row r="12">
      <c r="A12" s="13"/>
      <c r="B12" s="14" t="s">
        <v>19</v>
      </c>
      <c r="C12" s="22">
        <v>530.0</v>
      </c>
      <c r="D12" s="23" t="s">
        <v>20</v>
      </c>
      <c r="E12" s="25">
        <v>65.0</v>
      </c>
      <c r="F12" s="12"/>
    </row>
    <row r="13">
      <c r="A13" s="13"/>
      <c r="B13" s="26" t="s">
        <v>21</v>
      </c>
      <c r="C13" s="27"/>
      <c r="D13" s="23" t="s">
        <v>22</v>
      </c>
      <c r="E13" s="17"/>
      <c r="F13" s="12"/>
    </row>
    <row r="14">
      <c r="A14" s="28"/>
      <c r="B14" s="29"/>
      <c r="C14" s="30"/>
      <c r="D14" s="30"/>
      <c r="E14" s="31"/>
      <c r="F14" s="12"/>
      <c r="G14" s="32" t="s">
        <v>23</v>
      </c>
    </row>
    <row r="15">
      <c r="A15" s="28"/>
      <c r="B15" s="33" t="s">
        <v>24</v>
      </c>
      <c r="C15" s="34" t="str">
        <f>LOOKUP(C10,'Données'!$A$5:$A$570,'Données'!$F$5:$F$570)</f>
        <v>25 Km - 4 €</v>
      </c>
      <c r="D15" s="23" t="s">
        <v>25</v>
      </c>
      <c r="E15" s="35" t="str">
        <f>LOOKUP(C10,'Données'!$A$5:$A$570,'Données'!$B$5:$B$570)</f>
        <v>3142 OT - Cavaillon </v>
      </c>
      <c r="F15" s="12"/>
      <c r="G15" s="32" t="s">
        <v>26</v>
      </c>
    </row>
    <row r="16">
      <c r="A16" s="28"/>
      <c r="B16" s="36" t="str">
        <f>LOOKUP(C10,'Données'!$A$5:$A$570,'Données'!$C$5:$C$570)</f>
        <v>Cheval Blanc-Trou du Rat. Itinéraire conseillé: St Rémy. Cavaillon; Cheval Blanc
la Canebière; Direction Mérindol. Faire environ 4 km, traversr à gauche le canal 
au niveau de la Font du Pin</v>
      </c>
      <c r="C16" s="30"/>
      <c r="D16" s="30"/>
      <c r="E16" s="31"/>
      <c r="F16" s="12"/>
    </row>
    <row r="17">
      <c r="A17" s="7">
        <f>A8+1</f>
        <v>2</v>
      </c>
      <c r="B17" s="8" t="s">
        <v>6</v>
      </c>
      <c r="C17" s="9">
        <v>46114.0</v>
      </c>
      <c r="D17" s="10" t="s">
        <v>7</v>
      </c>
      <c r="E17" s="11" t="s">
        <v>27</v>
      </c>
      <c r="F17" s="12"/>
      <c r="H17" s="32" t="s">
        <v>28</v>
      </c>
    </row>
    <row r="18">
      <c r="A18" s="13"/>
      <c r="B18" s="14" t="s">
        <v>9</v>
      </c>
      <c r="C18" s="15" t="s">
        <v>29</v>
      </c>
      <c r="D18" s="16" t="s">
        <v>11</v>
      </c>
      <c r="E18" s="17"/>
      <c r="F18" s="12"/>
    </row>
    <row r="19">
      <c r="A19" s="18"/>
      <c r="B19" s="19" t="s">
        <v>12</v>
      </c>
      <c r="C19" s="20" t="s">
        <v>30</v>
      </c>
      <c r="D19" s="16" t="s">
        <v>14</v>
      </c>
      <c r="E19" s="21" t="s">
        <v>31</v>
      </c>
      <c r="F19" s="12"/>
    </row>
    <row r="20">
      <c r="A20" s="13"/>
      <c r="B20" s="14" t="s">
        <v>15</v>
      </c>
      <c r="C20" s="22" t="s">
        <v>32</v>
      </c>
      <c r="D20" s="23" t="s">
        <v>17</v>
      </c>
      <c r="E20" s="24" t="s">
        <v>33</v>
      </c>
      <c r="F20" s="12"/>
    </row>
    <row r="21">
      <c r="A21" s="13"/>
      <c r="B21" s="14" t="s">
        <v>19</v>
      </c>
      <c r="C21" s="22">
        <v>230.0</v>
      </c>
      <c r="D21" s="23" t="s">
        <v>20</v>
      </c>
      <c r="E21" s="25"/>
      <c r="F21" s="37" t="s">
        <v>34</v>
      </c>
    </row>
    <row r="22">
      <c r="A22" s="13"/>
      <c r="B22" s="26" t="s">
        <v>21</v>
      </c>
      <c r="C22" s="27"/>
      <c r="D22" s="23" t="s">
        <v>22</v>
      </c>
      <c r="E22" s="17" t="s">
        <v>35</v>
      </c>
      <c r="F22" s="12"/>
    </row>
    <row r="23">
      <c r="A23" s="28"/>
      <c r="B23" s="29"/>
      <c r="C23" s="30"/>
      <c r="D23" s="30"/>
      <c r="E23" s="31"/>
      <c r="F23" s="12"/>
    </row>
    <row r="24">
      <c r="A24" s="28"/>
      <c r="B24" s="33" t="s">
        <v>24</v>
      </c>
      <c r="C24" s="34" t="str">
        <f>LOOKUP(C19,'Données'!$A$5:$A$570,'Données'!$F$5:$F$570)</f>
        <v>16 Km - 3 €</v>
      </c>
      <c r="D24" s="23" t="s">
        <v>25</v>
      </c>
      <c r="E24" s="35" t="str">
        <f>LOOKUP(C19,'Données'!$A$5:$A$570,'Données'!$B$5:$B$570)</f>
        <v>3042 OT - Tarascon - St Rémy</v>
      </c>
      <c r="F24" s="12"/>
      <c r="G24" s="32" t="s">
        <v>36</v>
      </c>
    </row>
    <row r="25">
      <c r="A25" s="28"/>
      <c r="B25" s="36" t="str">
        <f>LOOKUP(C19,'Données'!$A$5:$A$570,'Données'!$C$5:$C$570)</f>
        <v>Tarascon - St Gabriel - Parking du Planet : Depuis St Rémy, direction St Etienne du Grès, centre ville, puis la chapelle St Gabriel. Environ 800 m après la chapelle en direction de Fontvieille, parking du « Planet » à gauche</v>
      </c>
      <c r="C25" s="30"/>
      <c r="D25" s="30"/>
      <c r="E25" s="31"/>
      <c r="F25" s="12"/>
    </row>
    <row r="26">
      <c r="A26" s="7">
        <f>A17+1</f>
        <v>3</v>
      </c>
      <c r="B26" s="38" t="s">
        <v>6</v>
      </c>
      <c r="C26" s="39">
        <v>46116.0</v>
      </c>
      <c r="D26" s="40" t="s">
        <v>7</v>
      </c>
      <c r="E26" s="41" t="s">
        <v>8</v>
      </c>
      <c r="F26" s="12"/>
    </row>
    <row r="27">
      <c r="A27" s="13"/>
      <c r="B27" s="14" t="s">
        <v>9</v>
      </c>
      <c r="C27" s="42" t="s">
        <v>29</v>
      </c>
      <c r="D27" s="16" t="s">
        <v>11</v>
      </c>
      <c r="E27" s="17"/>
      <c r="F27" s="12"/>
    </row>
    <row r="28">
      <c r="A28" s="18"/>
      <c r="B28" s="19" t="s">
        <v>12</v>
      </c>
      <c r="C28" s="20" t="s">
        <v>37</v>
      </c>
      <c r="D28" s="16" t="s">
        <v>14</v>
      </c>
      <c r="E28" s="21" t="s">
        <v>38</v>
      </c>
      <c r="F28" s="12"/>
    </row>
    <row r="29">
      <c r="A29" s="13"/>
      <c r="B29" s="14" t="s">
        <v>15</v>
      </c>
      <c r="C29" s="43" t="s">
        <v>39</v>
      </c>
      <c r="D29" s="23" t="s">
        <v>17</v>
      </c>
      <c r="E29" s="24" t="s">
        <v>33</v>
      </c>
      <c r="F29" s="12"/>
    </row>
    <row r="30">
      <c r="A30" s="13"/>
      <c r="B30" s="14" t="s">
        <v>19</v>
      </c>
      <c r="C30" s="43">
        <v>390.0</v>
      </c>
      <c r="D30" s="23" t="s">
        <v>20</v>
      </c>
      <c r="E30" s="25">
        <v>50.0</v>
      </c>
      <c r="F30" s="12"/>
    </row>
    <row r="31">
      <c r="A31" s="13"/>
      <c r="B31" s="26" t="s">
        <v>21</v>
      </c>
      <c r="C31" s="27"/>
      <c r="D31" s="23" t="s">
        <v>22</v>
      </c>
      <c r="E31" s="17" t="s">
        <v>40</v>
      </c>
      <c r="F31" s="12"/>
    </row>
    <row r="32">
      <c r="A32" s="28"/>
      <c r="B32" s="29" t="s">
        <v>41</v>
      </c>
      <c r="C32" s="30"/>
      <c r="D32" s="30"/>
      <c r="E32" s="31"/>
      <c r="F32" s="12"/>
    </row>
    <row r="33">
      <c r="A33" s="28"/>
      <c r="B33" s="33" t="s">
        <v>24</v>
      </c>
      <c r="C33" s="34" t="str">
        <f>LOOKUP(C28,'Données'!$A$5:$A$570,'Données'!$F$5:$F$570)</f>
        <v>24 Km - 4 €</v>
      </c>
      <c r="D33" s="23" t="s">
        <v>25</v>
      </c>
      <c r="E33" s="35" t="str">
        <f>LOOKUP(C28,'Données'!$A$5:$A$570,'Données'!$B$5:$B$570)</f>
        <v>3142 OT - Cavaillon </v>
      </c>
      <c r="F33" s="12"/>
    </row>
    <row r="34">
      <c r="A34" s="28"/>
      <c r="B34" s="36" t="str">
        <f>LOOKUP(C28,'Données'!$A$5:$A$570,'Données'!$C$5:$C$570)</f>
        <v>Cavaillon - Vidauque : Saint Remy – Cavaillon (par nouveau pont) – rond point tout droit Carpentras – rond point tout droit direction Vidauque – rond point 2éme sortie Vidauque –intersection avec la D31 direction Vidauque, 300 m parking par la droite au niveau du panneau – route des Cédres – point 121 Montimaou).</v>
      </c>
      <c r="C34" s="30"/>
      <c r="D34" s="30"/>
      <c r="E34" s="31"/>
      <c r="F34" s="12"/>
    </row>
    <row r="35">
      <c r="A35" s="7">
        <f>A26+1</f>
        <v>4</v>
      </c>
      <c r="B35" s="38" t="s">
        <v>6</v>
      </c>
      <c r="C35" s="39">
        <v>46121.0</v>
      </c>
      <c r="D35" s="40" t="s">
        <v>7</v>
      </c>
      <c r="E35" s="41" t="s">
        <v>42</v>
      </c>
      <c r="F35" s="12"/>
    </row>
    <row r="36">
      <c r="A36" s="13"/>
      <c r="B36" s="14" t="s">
        <v>9</v>
      </c>
      <c r="C36" s="42" t="s">
        <v>29</v>
      </c>
      <c r="D36" s="16" t="s">
        <v>11</v>
      </c>
      <c r="E36" s="17"/>
      <c r="F36" s="12"/>
    </row>
    <row r="37">
      <c r="A37" s="18"/>
      <c r="B37" s="19" t="s">
        <v>12</v>
      </c>
      <c r="C37" s="20" t="s">
        <v>43</v>
      </c>
      <c r="D37" s="16" t="s">
        <v>14</v>
      </c>
      <c r="E37" s="21" t="s">
        <v>44</v>
      </c>
      <c r="F37" s="12"/>
    </row>
    <row r="38">
      <c r="A38" s="13"/>
      <c r="B38" s="14" t="s">
        <v>15</v>
      </c>
      <c r="C38" s="43" t="s">
        <v>45</v>
      </c>
      <c r="D38" s="23" t="s">
        <v>17</v>
      </c>
      <c r="E38" s="44" t="s">
        <v>46</v>
      </c>
      <c r="F38" s="12"/>
    </row>
    <row r="39">
      <c r="A39" s="13"/>
      <c r="B39" s="14" t="s">
        <v>19</v>
      </c>
      <c r="C39" s="43" t="s">
        <v>47</v>
      </c>
      <c r="D39" s="23" t="s">
        <v>20</v>
      </c>
      <c r="E39" s="25"/>
      <c r="F39" s="12"/>
    </row>
    <row r="40">
      <c r="A40" s="13"/>
      <c r="B40" s="26" t="s">
        <v>21</v>
      </c>
      <c r="C40" s="27"/>
      <c r="D40" s="23" t="s">
        <v>22</v>
      </c>
      <c r="E40" s="17" t="s">
        <v>35</v>
      </c>
      <c r="F40" s="12"/>
    </row>
    <row r="41">
      <c r="A41" s="28"/>
      <c r="B41" s="29"/>
      <c r="C41" s="30"/>
      <c r="D41" s="30"/>
      <c r="E41" s="31"/>
      <c r="F41" s="12"/>
    </row>
    <row r="42">
      <c r="A42" s="28"/>
      <c r="B42" s="33" t="s">
        <v>24</v>
      </c>
      <c r="C42" s="34" t="str">
        <f>LOOKUP(C37,'Données'!$A$5:$A$570,'Données'!$F$5:$F$570)</f>
        <v>17 Km - 3 €</v>
      </c>
      <c r="D42" s="23" t="s">
        <v>25</v>
      </c>
      <c r="E42" s="35" t="str">
        <f>LOOKUP(C37,'Données'!$A$5:$A$570,'Données'!$B$5:$B$570)</f>
        <v>3043 OT - St Martin - Les Baux</v>
      </c>
      <c r="F42" s="12"/>
    </row>
    <row r="43">
      <c r="A43" s="28"/>
      <c r="B43" s="36" t="str">
        <f>LOOKUP(C37,'Données'!$A$5:$A$570,'Données'!$C$5:$C$570)</f>
        <v>Mouriès - Anellier : Direction Maussane puis Mouriès par la D17 – A l’entrée de Mouriès, après la pompe à essence (à gauche), ignorer la D78A vers St Martin de Crau (à droite) et 80 m après prendre à droite une petite route (chemin de Brau). Après 600 m, à un croisement, continuer en face sur le chemin des Poissonniers. Parcourir 900 m et prendre à droite. Parking au bout du chemin dans une "patte d'oie".</v>
      </c>
      <c r="C43" s="30"/>
      <c r="D43" s="30"/>
      <c r="E43" s="31"/>
      <c r="F43" s="12"/>
    </row>
    <row r="44">
      <c r="A44" s="7">
        <f>A35+1</f>
        <v>5</v>
      </c>
      <c r="B44" s="38" t="s">
        <v>6</v>
      </c>
      <c r="C44" s="39">
        <v>46123.0</v>
      </c>
      <c r="D44" s="40" t="s">
        <v>7</v>
      </c>
      <c r="E44" s="41" t="s">
        <v>48</v>
      </c>
      <c r="F44" s="12"/>
    </row>
    <row r="45">
      <c r="A45" s="13"/>
      <c r="B45" s="14" t="s">
        <v>9</v>
      </c>
      <c r="C45" s="42" t="s">
        <v>29</v>
      </c>
      <c r="D45" s="16" t="s">
        <v>11</v>
      </c>
      <c r="E45" s="17"/>
      <c r="F45" s="12"/>
    </row>
    <row r="46">
      <c r="A46" s="18"/>
      <c r="B46" s="19" t="s">
        <v>12</v>
      </c>
      <c r="C46" s="20" t="s">
        <v>49</v>
      </c>
      <c r="D46" s="16" t="s">
        <v>14</v>
      </c>
      <c r="E46" s="21" t="s">
        <v>50</v>
      </c>
      <c r="F46" s="12"/>
    </row>
    <row r="47">
      <c r="A47" s="13"/>
      <c r="B47" s="14" t="s">
        <v>15</v>
      </c>
      <c r="C47" s="22" t="s">
        <v>51</v>
      </c>
      <c r="D47" s="23" t="s">
        <v>17</v>
      </c>
      <c r="E47" s="24" t="s">
        <v>52</v>
      </c>
      <c r="F47" s="12"/>
    </row>
    <row r="48">
      <c r="A48" s="13"/>
      <c r="B48" s="14" t="s">
        <v>19</v>
      </c>
      <c r="C48" s="22">
        <v>200.0</v>
      </c>
      <c r="D48" s="23" t="s">
        <v>20</v>
      </c>
      <c r="E48" s="25"/>
      <c r="F48" s="12"/>
    </row>
    <row r="49">
      <c r="A49" s="13"/>
      <c r="B49" s="26" t="s">
        <v>21</v>
      </c>
      <c r="C49" s="27"/>
      <c r="D49" s="23" t="s">
        <v>22</v>
      </c>
      <c r="E49" s="17" t="s">
        <v>35</v>
      </c>
      <c r="F49" s="12"/>
    </row>
    <row r="50">
      <c r="A50" s="28"/>
      <c r="B50" s="29"/>
      <c r="C50" s="30"/>
      <c r="D50" s="30"/>
      <c r="E50" s="31"/>
      <c r="F50" s="12"/>
    </row>
    <row r="51">
      <c r="A51" s="28"/>
      <c r="B51" s="33" t="s">
        <v>24</v>
      </c>
      <c r="C51" s="34" t="str">
        <f>LOOKUP(C46,'Données'!$A$5:$A$570,'Données'!$F$5:$F$570)</f>
        <v>11 Km - 2 €</v>
      </c>
      <c r="D51" s="23" t="s">
        <v>25</v>
      </c>
      <c r="E51" s="35" t="str">
        <f>LOOKUP(C46,'Données'!$A$5:$A$570,'Données'!$B$5:$B$570)</f>
        <v>3042 OT - Tarascon - St Rémy</v>
      </c>
      <c r="F51" s="12"/>
    </row>
    <row r="52">
      <c r="A52" s="28"/>
      <c r="B52" s="36" t="str">
        <f>LOOKUP(C46,'Données'!$A$5:$A$570,'Données'!$C$5:$C$570)</f>
        <v>Tarascon - Frigolet- Haut : Saint Rémy – Direction Graveson (D 970)- St Michel de Frigolet (D 81) – Parking du haut (à gauche en arrivant</v>
      </c>
      <c r="C52" s="30"/>
      <c r="D52" s="30"/>
      <c r="E52" s="31"/>
      <c r="F52" s="12"/>
    </row>
    <row r="53">
      <c r="A53" s="7">
        <f>A44+1</f>
        <v>6</v>
      </c>
      <c r="B53" s="38" t="s">
        <v>6</v>
      </c>
      <c r="C53" s="39">
        <v>46135.0</v>
      </c>
      <c r="D53" s="40" t="s">
        <v>7</v>
      </c>
      <c r="E53" s="41" t="s">
        <v>8</v>
      </c>
      <c r="F53" s="12"/>
    </row>
    <row r="54">
      <c r="A54" s="13"/>
      <c r="B54" s="14" t="s">
        <v>9</v>
      </c>
      <c r="C54" s="42" t="s">
        <v>29</v>
      </c>
      <c r="D54" s="16" t="s">
        <v>11</v>
      </c>
      <c r="E54" s="17"/>
      <c r="F54" s="12"/>
    </row>
    <row r="55">
      <c r="A55" s="18"/>
      <c r="B55" s="19" t="s">
        <v>12</v>
      </c>
      <c r="C55" s="20" t="s">
        <v>53</v>
      </c>
      <c r="D55" s="16" t="s">
        <v>14</v>
      </c>
      <c r="E55" s="21" t="s">
        <v>54</v>
      </c>
      <c r="F55" s="12"/>
    </row>
    <row r="56">
      <c r="A56" s="13"/>
      <c r="B56" s="14" t="s">
        <v>15</v>
      </c>
      <c r="C56" s="43" t="s">
        <v>55</v>
      </c>
      <c r="D56" s="23" t="s">
        <v>17</v>
      </c>
      <c r="E56" s="24" t="s">
        <v>56</v>
      </c>
      <c r="F56" s="12"/>
    </row>
    <row r="57">
      <c r="A57" s="13"/>
      <c r="B57" s="14" t="s">
        <v>19</v>
      </c>
      <c r="C57" s="43" t="s">
        <v>57</v>
      </c>
      <c r="D57" s="23" t="s">
        <v>20</v>
      </c>
      <c r="E57" s="25">
        <v>33.0</v>
      </c>
      <c r="F57" s="12"/>
    </row>
    <row r="58">
      <c r="A58" s="13"/>
      <c r="B58" s="26" t="s">
        <v>21</v>
      </c>
      <c r="C58" s="27"/>
      <c r="D58" s="23" t="s">
        <v>22</v>
      </c>
      <c r="E58" s="17"/>
      <c r="F58" s="12"/>
    </row>
    <row r="59">
      <c r="A59" s="28"/>
      <c r="B59" s="29"/>
      <c r="C59" s="30"/>
      <c r="D59" s="30"/>
      <c r="E59" s="31"/>
    </row>
    <row r="60">
      <c r="A60" s="28"/>
      <c r="B60" s="33" t="s">
        <v>24</v>
      </c>
      <c r="C60" s="34" t="str">
        <f>LOOKUP(C55,'Données'!$A$5:$A$570,'Données'!$F$5:$F$570)</f>
        <v>13 Km - 2 €</v>
      </c>
      <c r="D60" s="23" t="s">
        <v>25</v>
      </c>
      <c r="E60" s="35" t="str">
        <f>LOOKUP(C55,'Données'!$A$5:$A$570,'Données'!$B$5:$B$570)</f>
        <v>3043 OT - St Martin - Les Baux</v>
      </c>
    </row>
    <row r="61">
      <c r="A61" s="28"/>
      <c r="B61" s="36" t="str">
        <f>LOOKUP(C55,'Données'!$A$5:$A$570,'Données'!$C$5:$C$570)</f>
        <v>Paradou - parking de l'école : Saint Rémy Maussane par la D5, puis direction  Paradou ,traverser le village, 
A la sortie du village, prendre à droite , direction Fontvieille.
Faire 1 km et demi environ et se garer sur la gauche près d'un centre équestre</v>
      </c>
      <c r="C61" s="30"/>
      <c r="D61" s="30"/>
      <c r="E61" s="31"/>
    </row>
    <row r="62">
      <c r="A62" s="7">
        <f>A53+1</f>
        <v>7</v>
      </c>
      <c r="B62" s="38" t="s">
        <v>6</v>
      </c>
      <c r="C62" s="39">
        <v>46137.0</v>
      </c>
      <c r="D62" s="40" t="s">
        <v>7</v>
      </c>
      <c r="E62" s="41" t="s">
        <v>58</v>
      </c>
    </row>
    <row r="63">
      <c r="A63" s="13"/>
      <c r="B63" s="14" t="s">
        <v>9</v>
      </c>
      <c r="C63" s="42" t="s">
        <v>29</v>
      </c>
      <c r="D63" s="16" t="s">
        <v>11</v>
      </c>
      <c r="E63" s="17"/>
    </row>
    <row r="64">
      <c r="A64" s="18"/>
      <c r="B64" s="19" t="s">
        <v>12</v>
      </c>
      <c r="C64" s="20"/>
      <c r="D64" s="16" t="s">
        <v>14</v>
      </c>
      <c r="E64" s="21" t="s">
        <v>59</v>
      </c>
    </row>
    <row r="65">
      <c r="A65" s="13"/>
      <c r="B65" s="14" t="s">
        <v>15</v>
      </c>
      <c r="C65" s="43"/>
      <c r="D65" s="23" t="s">
        <v>17</v>
      </c>
      <c r="E65" s="24"/>
    </row>
    <row r="66">
      <c r="A66" s="13"/>
      <c r="B66" s="14" t="s">
        <v>19</v>
      </c>
      <c r="C66" s="43"/>
      <c r="D66" s="23" t="s">
        <v>20</v>
      </c>
      <c r="E66" s="25"/>
    </row>
    <row r="67">
      <c r="A67" s="13"/>
      <c r="B67" s="26" t="s">
        <v>21</v>
      </c>
      <c r="C67" s="27"/>
      <c r="D67" s="23" t="s">
        <v>22</v>
      </c>
      <c r="E67" s="17"/>
    </row>
    <row r="68">
      <c r="A68" s="28"/>
      <c r="B68" s="29"/>
      <c r="C68" s="30"/>
      <c r="D68" s="30"/>
      <c r="E68" s="31"/>
    </row>
    <row r="69">
      <c r="A69" s="28"/>
      <c r="B69" s="33" t="s">
        <v>24</v>
      </c>
      <c r="C69" s="34" t="str">
        <f>LOOKUP(C64,'Données'!$A$5:$A$570,'Données'!$F$5:$F$570)</f>
        <v>#N/A</v>
      </c>
      <c r="D69" s="23" t="s">
        <v>25</v>
      </c>
      <c r="E69" s="35" t="str">
        <f>LOOKUP(C64,'Données'!$A$5:$A$570,'Données'!$B$5:$B$570)</f>
        <v>#N/A</v>
      </c>
    </row>
    <row r="70">
      <c r="A70" s="28"/>
      <c r="B70" s="36" t="str">
        <f>LOOKUP(C64,'Données'!$A$5:$A$570,'Données'!$C$5:$C$570)</f>
        <v>#N/A</v>
      </c>
      <c r="C70" s="30"/>
      <c r="D70" s="30"/>
      <c r="E70" s="31"/>
    </row>
    <row r="71">
      <c r="A71" s="7">
        <f>A62+1</f>
        <v>8</v>
      </c>
      <c r="B71" s="38" t="s">
        <v>6</v>
      </c>
      <c r="C71" s="39">
        <v>46138.0</v>
      </c>
      <c r="D71" s="40" t="s">
        <v>7</v>
      </c>
      <c r="E71" s="41" t="s">
        <v>58</v>
      </c>
    </row>
    <row r="72">
      <c r="A72" s="13"/>
      <c r="B72" s="14" t="s">
        <v>9</v>
      </c>
      <c r="C72" s="42" t="s">
        <v>10</v>
      </c>
      <c r="D72" s="16" t="s">
        <v>11</v>
      </c>
      <c r="E72" s="17"/>
    </row>
    <row r="73">
      <c r="A73" s="18"/>
      <c r="B73" s="19" t="s">
        <v>12</v>
      </c>
      <c r="C73" s="20"/>
      <c r="D73" s="16" t="s">
        <v>14</v>
      </c>
      <c r="E73" s="21" t="s">
        <v>60</v>
      </c>
    </row>
    <row r="74">
      <c r="A74" s="13"/>
      <c r="B74" s="14" t="s">
        <v>15</v>
      </c>
      <c r="C74" s="43"/>
      <c r="D74" s="23" t="s">
        <v>17</v>
      </c>
      <c r="E74" s="24"/>
    </row>
    <row r="75">
      <c r="A75" s="13"/>
      <c r="B75" s="14" t="s">
        <v>19</v>
      </c>
      <c r="C75" s="43"/>
      <c r="D75" s="23" t="s">
        <v>20</v>
      </c>
      <c r="E75" s="25"/>
    </row>
    <row r="76">
      <c r="A76" s="13"/>
      <c r="B76" s="26" t="s">
        <v>21</v>
      </c>
      <c r="C76" s="27"/>
      <c r="D76" s="23" t="s">
        <v>22</v>
      </c>
      <c r="E76" s="17"/>
    </row>
    <row r="77">
      <c r="A77" s="28"/>
      <c r="B77" s="29"/>
      <c r="C77" s="30"/>
      <c r="D77" s="30"/>
      <c r="E77" s="31"/>
    </row>
    <row r="78">
      <c r="A78" s="28"/>
      <c r="B78" s="33" t="s">
        <v>24</v>
      </c>
      <c r="C78" s="34" t="str">
        <f>LOOKUP(C73,'Données'!$A$5:$A$570,'Données'!$F$5:$F$570)</f>
        <v>#N/A</v>
      </c>
      <c r="D78" s="23" t="s">
        <v>25</v>
      </c>
      <c r="E78" s="35" t="str">
        <f>LOOKUP(C73,'Données'!$A$5:$A$570,'Données'!$B$5:$B$570)</f>
        <v>#N/A</v>
      </c>
    </row>
    <row r="79">
      <c r="A79" s="28"/>
      <c r="B79" s="36" t="str">
        <f>LOOKUP(C73,'Données'!$A$5:$A$570,'Données'!$C$5:$C$570)</f>
        <v>#N/A</v>
      </c>
      <c r="C79" s="30"/>
      <c r="D79" s="30"/>
      <c r="E79" s="31"/>
    </row>
    <row r="80">
      <c r="A80" s="7">
        <f>A71+1</f>
        <v>9</v>
      </c>
      <c r="B80" s="38" t="s">
        <v>6</v>
      </c>
      <c r="C80" s="39">
        <v>46142.0</v>
      </c>
      <c r="D80" s="40" t="s">
        <v>7</v>
      </c>
      <c r="E80" s="41" t="s">
        <v>27</v>
      </c>
    </row>
    <row r="81">
      <c r="A81" s="13"/>
      <c r="B81" s="14" t="s">
        <v>9</v>
      </c>
      <c r="C81" s="42" t="s">
        <v>10</v>
      </c>
      <c r="D81" s="16" t="s">
        <v>11</v>
      </c>
      <c r="E81" s="17"/>
    </row>
    <row r="82">
      <c r="A82" s="18"/>
      <c r="B82" s="19" t="s">
        <v>12</v>
      </c>
      <c r="C82" s="20" t="s">
        <v>61</v>
      </c>
      <c r="D82" s="16" t="s">
        <v>14</v>
      </c>
      <c r="E82" s="21" t="s">
        <v>62</v>
      </c>
    </row>
    <row r="83">
      <c r="A83" s="13"/>
      <c r="B83" s="14" t="s">
        <v>15</v>
      </c>
      <c r="C83" s="43" t="s">
        <v>63</v>
      </c>
      <c r="D83" s="23" t="s">
        <v>17</v>
      </c>
      <c r="E83" s="24" t="s">
        <v>64</v>
      </c>
    </row>
    <row r="84">
      <c r="A84" s="13"/>
      <c r="B84" s="14" t="s">
        <v>19</v>
      </c>
      <c r="C84" s="43" t="s">
        <v>65</v>
      </c>
      <c r="D84" s="23" t="s">
        <v>20</v>
      </c>
      <c r="E84" s="25">
        <v>53.0</v>
      </c>
    </row>
    <row r="85">
      <c r="A85" s="13"/>
      <c r="B85" s="26" t="s">
        <v>21</v>
      </c>
      <c r="C85" s="27"/>
      <c r="D85" s="23" t="s">
        <v>22</v>
      </c>
      <c r="E85" s="17" t="s">
        <v>35</v>
      </c>
    </row>
    <row r="86">
      <c r="A86" s="28"/>
      <c r="B86" s="29"/>
      <c r="C86" s="30"/>
      <c r="D86" s="30"/>
      <c r="E86" s="31"/>
    </row>
    <row r="87">
      <c r="A87" s="28"/>
      <c r="B87" s="33" t="s">
        <v>24</v>
      </c>
      <c r="C87" s="34" t="str">
        <f>LOOKUP(C82,'Données'!$A$5:$A$570,'Données'!$F$5:$F$570)</f>
        <v>30 Km - 5 €</v>
      </c>
      <c r="D87" s="23" t="s">
        <v>25</v>
      </c>
      <c r="E87" s="35" t="str">
        <f>LOOKUP(C82,'Données'!$A$5:$A$570,'Données'!$B$5:$B$570)</f>
        <v>2942 OT Nimes - Beaucaire</v>
      </c>
    </row>
    <row r="88">
      <c r="A88" s="28"/>
      <c r="B88" s="36" t="str">
        <f>LOOKUP(C82,'Données'!$A$5:$A$570,'Données'!$C$5:$C$570)</f>
        <v>Montfrin - Tennis - Place de la Liberté : St Remy -Tarascon - Barrage de Vallabrègues - Après le 2ème barrage au stop prendre à droite la D2- Faire 2,6 km et tourner à la 1er à gauche - 400 m plus loin , prendre la 1er à gauche - Suivre la route sur 1,6 km - A l’intersection à gauche D500 - Au rond point prendre centre ville (Avenue du Dr Félix Clément) - Au rond point suivant à gauche puis de suite la 1er à droite : Parking au tennis (Place de la liberté)</v>
      </c>
      <c r="C88" s="30"/>
      <c r="D88" s="30"/>
      <c r="E88" s="31"/>
    </row>
    <row r="89">
      <c r="A89" s="7">
        <f>A80+1</f>
        <v>10</v>
      </c>
      <c r="B89" s="38" t="s">
        <v>6</v>
      </c>
      <c r="C89" s="39">
        <v>46142.0</v>
      </c>
      <c r="D89" s="40" t="s">
        <v>7</v>
      </c>
      <c r="E89" s="41" t="s">
        <v>48</v>
      </c>
    </row>
    <row r="90">
      <c r="A90" s="13"/>
      <c r="B90" s="14" t="s">
        <v>9</v>
      </c>
      <c r="C90" s="42" t="s">
        <v>29</v>
      </c>
      <c r="D90" s="16" t="s">
        <v>11</v>
      </c>
      <c r="E90" s="17"/>
    </row>
    <row r="91">
      <c r="A91" s="18"/>
      <c r="B91" s="19" t="s">
        <v>12</v>
      </c>
      <c r="C91" s="20" t="s">
        <v>66</v>
      </c>
      <c r="D91" s="16" t="s">
        <v>14</v>
      </c>
      <c r="E91" s="21" t="s">
        <v>67</v>
      </c>
    </row>
    <row r="92">
      <c r="A92" s="13"/>
      <c r="B92" s="14" t="s">
        <v>15</v>
      </c>
      <c r="C92" s="22" t="s">
        <v>51</v>
      </c>
      <c r="D92" s="23" t="s">
        <v>17</v>
      </c>
      <c r="E92" s="45" t="s">
        <v>68</v>
      </c>
    </row>
    <row r="93">
      <c r="A93" s="13"/>
      <c r="B93" s="14" t="s">
        <v>19</v>
      </c>
      <c r="C93" s="22">
        <v>129.0</v>
      </c>
      <c r="D93" s="23" t="s">
        <v>20</v>
      </c>
      <c r="E93" s="25"/>
    </row>
    <row r="94">
      <c r="A94" s="13"/>
      <c r="B94" s="26" t="s">
        <v>21</v>
      </c>
      <c r="C94" s="27"/>
      <c r="D94" s="23" t="s">
        <v>22</v>
      </c>
      <c r="E94" s="17" t="s">
        <v>35</v>
      </c>
    </row>
    <row r="95">
      <c r="A95" s="28"/>
      <c r="B95" s="29"/>
      <c r="C95" s="30"/>
      <c r="D95" s="30"/>
      <c r="E95" s="31"/>
    </row>
    <row r="96">
      <c r="A96" s="28"/>
      <c r="B96" s="33" t="s">
        <v>24</v>
      </c>
      <c r="C96" s="34" t="str">
        <f>LOOKUP(C91,'Données'!$A$5:$A$570,'Données'!$F$5:$F$570)</f>
        <v>17 Km - 3 €</v>
      </c>
      <c r="D96" s="23" t="s">
        <v>25</v>
      </c>
      <c r="E96" s="35" t="str">
        <f>LOOKUP(C91,'Données'!$A$5:$A$570,'Données'!$B$5:$B$570)</f>
        <v>3043 OT - St Martin - Les Baux</v>
      </c>
    </row>
    <row r="97">
      <c r="A97" s="28"/>
      <c r="B97" s="36" t="str">
        <f>LOOKUP(C91,'Données'!$A$5:$A$570,'Données'!$C$5:$C$570)</f>
        <v>Fontvieille - Parking des arènes : St Rémy – St Etienne du Grès – St Gabriel – Fontvieille – Parking au centre ville près des arènes.</v>
      </c>
      <c r="C97" s="30"/>
      <c r="D97" s="30"/>
      <c r="E97" s="31"/>
    </row>
    <row r="98">
      <c r="A98" s="7">
        <f>A89+1</f>
        <v>11</v>
      </c>
      <c r="B98" s="38" t="s">
        <v>6</v>
      </c>
      <c r="C98" s="39">
        <v>46144.0</v>
      </c>
      <c r="D98" s="40" t="s">
        <v>7</v>
      </c>
      <c r="E98" s="41" t="s">
        <v>27</v>
      </c>
    </row>
    <row r="99">
      <c r="A99" s="13"/>
      <c r="B99" s="14" t="s">
        <v>9</v>
      </c>
      <c r="C99" s="42" t="s">
        <v>29</v>
      </c>
      <c r="D99" s="16" t="s">
        <v>11</v>
      </c>
      <c r="E99" s="17"/>
    </row>
    <row r="100">
      <c r="A100" s="18"/>
      <c r="B100" s="19" t="s">
        <v>12</v>
      </c>
      <c r="C100" s="20" t="s">
        <v>69</v>
      </c>
      <c r="D100" s="16" t="s">
        <v>14</v>
      </c>
      <c r="E100" s="21" t="s">
        <v>70</v>
      </c>
    </row>
    <row r="101">
      <c r="A101" s="13"/>
      <c r="B101" s="14" t="s">
        <v>15</v>
      </c>
      <c r="C101" s="43" t="s">
        <v>71</v>
      </c>
      <c r="D101" s="23" t="s">
        <v>17</v>
      </c>
      <c r="E101" s="24" t="s">
        <v>72</v>
      </c>
    </row>
    <row r="102">
      <c r="A102" s="13"/>
      <c r="B102" s="14" t="s">
        <v>19</v>
      </c>
      <c r="C102" s="43" t="s">
        <v>73</v>
      </c>
      <c r="D102" s="23" t="s">
        <v>20</v>
      </c>
      <c r="E102" s="25">
        <v>44.0</v>
      </c>
    </row>
    <row r="103">
      <c r="A103" s="13"/>
      <c r="B103" s="26" t="s">
        <v>21</v>
      </c>
      <c r="C103" s="27"/>
      <c r="D103" s="23" t="s">
        <v>22</v>
      </c>
      <c r="E103" s="17" t="s">
        <v>35</v>
      </c>
    </row>
    <row r="104">
      <c r="A104" s="28"/>
      <c r="B104" s="29"/>
      <c r="C104" s="30"/>
      <c r="D104" s="30"/>
      <c r="E104" s="31"/>
    </row>
    <row r="105">
      <c r="A105" s="28"/>
      <c r="B105" s="33" t="s">
        <v>24</v>
      </c>
      <c r="C105" s="34" t="str">
        <f>LOOKUP(C100,'Données'!$A$5:$A$570,'Données'!$F$5:$F$570)</f>
        <v/>
      </c>
      <c r="D105" s="23" t="s">
        <v>25</v>
      </c>
      <c r="E105" s="35" t="str">
        <f>LOOKUP(C100,'Données'!$A$5:$A$570,'Données'!$B$5:$B$570)</f>
        <v>3043 OT - ST martin -Les Baux</v>
      </c>
    </row>
    <row r="106">
      <c r="A106" s="28"/>
      <c r="B106" s="36" t="s">
        <v>74</v>
      </c>
      <c r="C106" s="30"/>
      <c r="D106" s="30"/>
      <c r="E106" s="31"/>
    </row>
    <row r="107">
      <c r="A107" s="7">
        <f>A98+1</f>
        <v>12</v>
      </c>
      <c r="B107" s="38" t="s">
        <v>6</v>
      </c>
      <c r="C107" s="39">
        <v>46149.0</v>
      </c>
      <c r="D107" s="40" t="s">
        <v>7</v>
      </c>
      <c r="E107" s="41" t="s">
        <v>75</v>
      </c>
    </row>
    <row r="108">
      <c r="A108" s="13"/>
      <c r="B108" s="14" t="s">
        <v>9</v>
      </c>
      <c r="C108" s="42" t="s">
        <v>29</v>
      </c>
      <c r="D108" s="16" t="s">
        <v>11</v>
      </c>
      <c r="E108" s="17"/>
    </row>
    <row r="109">
      <c r="A109" s="18"/>
      <c r="B109" s="19" t="s">
        <v>12</v>
      </c>
      <c r="C109" s="20" t="s">
        <v>76</v>
      </c>
      <c r="D109" s="16" t="s">
        <v>14</v>
      </c>
      <c r="E109" s="21" t="s">
        <v>77</v>
      </c>
    </row>
    <row r="110">
      <c r="A110" s="13"/>
      <c r="B110" s="14" t="s">
        <v>15</v>
      </c>
      <c r="C110" s="43" t="s">
        <v>78</v>
      </c>
      <c r="D110" s="23" t="s">
        <v>17</v>
      </c>
      <c r="E110" s="24" t="s">
        <v>79</v>
      </c>
    </row>
    <row r="111">
      <c r="A111" s="13"/>
      <c r="B111" s="14" t="s">
        <v>19</v>
      </c>
      <c r="C111" s="43" t="s">
        <v>80</v>
      </c>
      <c r="D111" s="23" t="s">
        <v>20</v>
      </c>
      <c r="E111" s="25" t="s">
        <v>81</v>
      </c>
    </row>
    <row r="112">
      <c r="A112" s="13"/>
      <c r="B112" s="26" t="s">
        <v>21</v>
      </c>
      <c r="C112" s="27"/>
      <c r="D112" s="23" t="s">
        <v>22</v>
      </c>
      <c r="E112" s="17" t="s">
        <v>35</v>
      </c>
    </row>
    <row r="113">
      <c r="A113" s="28"/>
      <c r="B113" s="29"/>
      <c r="C113" s="30"/>
      <c r="D113" s="30"/>
      <c r="E113" s="31"/>
    </row>
    <row r="114">
      <c r="A114" s="28"/>
      <c r="B114" s="33" t="s">
        <v>24</v>
      </c>
      <c r="C114" s="34" t="str">
        <f>LOOKUP(C109,'Données'!$A$5:$A$570,'Données'!$F$5:$F$570)</f>
        <v>15 Km - 3 €</v>
      </c>
      <c r="D114" s="23" t="s">
        <v>25</v>
      </c>
      <c r="E114" s="35" t="str">
        <f>LOOKUP(C109,'Données'!$A$5:$A$570,'Données'!$B$5:$B$570)</f>
        <v>3042 OT - Tarascon - St Rémy</v>
      </c>
    </row>
    <row r="115">
      <c r="A115" s="28"/>
      <c r="B115" s="36" t="str">
        <f>LOOKUP(C109,'Données'!$A$5:$A$570,'Données'!$C$5:$C$570)</f>
        <v>St Michel de Frigolet - Abbaye : St-Remy-direction Graveson (D970) - St Michel de Frigolet (D 81) - Parking à gauche prés de l'entrée de l'Abbaye.</v>
      </c>
      <c r="C115" s="30"/>
      <c r="D115" s="30"/>
      <c r="E115" s="31"/>
    </row>
    <row r="116">
      <c r="A116" s="7">
        <f>A107+1</f>
        <v>13</v>
      </c>
      <c r="B116" s="38" t="s">
        <v>6</v>
      </c>
      <c r="C116" s="39">
        <v>46151.0</v>
      </c>
      <c r="D116" s="40" t="s">
        <v>7</v>
      </c>
      <c r="E116" s="41" t="s">
        <v>58</v>
      </c>
    </row>
    <row r="117">
      <c r="A117" s="13"/>
      <c r="B117" s="14" t="s">
        <v>9</v>
      </c>
      <c r="C117" s="42"/>
      <c r="D117" s="16" t="s">
        <v>11</v>
      </c>
      <c r="E117" s="17"/>
    </row>
    <row r="118">
      <c r="A118" s="18"/>
      <c r="B118" s="19" t="s">
        <v>12</v>
      </c>
      <c r="C118" s="20"/>
      <c r="D118" s="16" t="s">
        <v>14</v>
      </c>
      <c r="E118" s="21"/>
    </row>
    <row r="119">
      <c r="A119" s="13"/>
      <c r="B119" s="14" t="s">
        <v>15</v>
      </c>
      <c r="C119" s="43"/>
      <c r="D119" s="23" t="s">
        <v>17</v>
      </c>
      <c r="E119" s="24"/>
    </row>
    <row r="120">
      <c r="A120" s="13"/>
      <c r="B120" s="14" t="s">
        <v>19</v>
      </c>
      <c r="C120" s="43"/>
      <c r="D120" s="23" t="s">
        <v>20</v>
      </c>
      <c r="E120" s="25"/>
    </row>
    <row r="121">
      <c r="A121" s="13"/>
      <c r="B121" s="26" t="s">
        <v>21</v>
      </c>
      <c r="C121" s="27"/>
      <c r="D121" s="23" t="s">
        <v>22</v>
      </c>
      <c r="E121" s="17"/>
    </row>
    <row r="122">
      <c r="A122" s="28"/>
      <c r="B122" s="29"/>
      <c r="C122" s="30"/>
      <c r="D122" s="30"/>
      <c r="E122" s="31"/>
    </row>
    <row r="123">
      <c r="A123" s="28"/>
      <c r="B123" s="33" t="s">
        <v>24</v>
      </c>
      <c r="C123" s="34" t="str">
        <f>LOOKUP(C118,'Données'!$A$5:$A$570,'Données'!$F$5:$F$570)</f>
        <v>#N/A</v>
      </c>
      <c r="D123" s="23" t="s">
        <v>25</v>
      </c>
      <c r="E123" s="35" t="str">
        <f>LOOKUP(C118,'Données'!$A$5:$A$570,'Données'!$B$5:$B$570)</f>
        <v>#N/A</v>
      </c>
    </row>
    <row r="124">
      <c r="A124" s="28"/>
      <c r="B124" s="36" t="str">
        <f>LOOKUP(C118,'Données'!$A$5:$A$570,'Données'!$C$5:$C$570)</f>
        <v>#N/A</v>
      </c>
      <c r="C124" s="30"/>
      <c r="D124" s="30"/>
      <c r="E124" s="31"/>
    </row>
    <row r="125">
      <c r="A125" s="7">
        <f>A116+1</f>
        <v>14</v>
      </c>
      <c r="B125" s="38" t="s">
        <v>6</v>
      </c>
      <c r="C125" s="39">
        <v>46152.0</v>
      </c>
      <c r="D125" s="40" t="s">
        <v>7</v>
      </c>
      <c r="E125" s="41" t="s">
        <v>58</v>
      </c>
    </row>
    <row r="126">
      <c r="A126" s="13"/>
      <c r="B126" s="14" t="s">
        <v>9</v>
      </c>
      <c r="C126" s="42"/>
      <c r="D126" s="16" t="s">
        <v>11</v>
      </c>
      <c r="E126" s="17"/>
    </row>
    <row r="127">
      <c r="A127" s="18"/>
      <c r="B127" s="19" t="s">
        <v>12</v>
      </c>
      <c r="C127" s="20"/>
      <c r="D127" s="16" t="s">
        <v>14</v>
      </c>
      <c r="E127" s="21" t="s">
        <v>60</v>
      </c>
    </row>
    <row r="128">
      <c r="A128" s="13"/>
      <c r="B128" s="14" t="s">
        <v>15</v>
      </c>
      <c r="C128" s="43"/>
      <c r="D128" s="23" t="s">
        <v>17</v>
      </c>
      <c r="E128" s="24"/>
    </row>
    <row r="129">
      <c r="A129" s="13"/>
      <c r="B129" s="14" t="s">
        <v>19</v>
      </c>
      <c r="C129" s="43"/>
      <c r="D129" s="23" t="s">
        <v>20</v>
      </c>
      <c r="E129" s="25"/>
    </row>
    <row r="130">
      <c r="A130" s="13"/>
      <c r="B130" s="26" t="s">
        <v>21</v>
      </c>
      <c r="C130" s="27"/>
      <c r="D130" s="23" t="s">
        <v>22</v>
      </c>
      <c r="E130" s="17"/>
    </row>
    <row r="131">
      <c r="A131" s="28"/>
      <c r="B131" s="29"/>
      <c r="C131" s="30"/>
      <c r="D131" s="30"/>
      <c r="E131" s="31"/>
    </row>
    <row r="132">
      <c r="A132" s="28"/>
      <c r="B132" s="33" t="s">
        <v>24</v>
      </c>
      <c r="C132" s="34" t="str">
        <f>LOOKUP(C127,'Données'!$A$5:$A$570,'Données'!$F$5:$F$570)</f>
        <v>#N/A</v>
      </c>
      <c r="D132" s="23" t="s">
        <v>25</v>
      </c>
      <c r="E132" s="35" t="str">
        <f>LOOKUP(C127,'Données'!$A$5:$A$570,'Données'!$B$5:$B$570)</f>
        <v>#N/A</v>
      </c>
    </row>
    <row r="133">
      <c r="A133" s="28"/>
      <c r="B133" s="36" t="str">
        <f>LOOKUP(C127,'Données'!$A$5:$A$570,'Données'!$C$5:$C$570)</f>
        <v>#N/A</v>
      </c>
      <c r="C133" s="30"/>
      <c r="D133" s="30"/>
      <c r="E133" s="31"/>
    </row>
    <row r="134">
      <c r="A134" s="7">
        <f>A125+1</f>
        <v>15</v>
      </c>
      <c r="B134" s="38" t="s">
        <v>6</v>
      </c>
      <c r="C134" s="39">
        <v>46158.0</v>
      </c>
      <c r="D134" s="40" t="s">
        <v>7</v>
      </c>
      <c r="E134" s="41" t="s">
        <v>75</v>
      </c>
    </row>
    <row r="135">
      <c r="A135" s="13"/>
      <c r="B135" s="14" t="s">
        <v>9</v>
      </c>
      <c r="C135" s="42" t="s">
        <v>29</v>
      </c>
      <c r="D135" s="16" t="s">
        <v>11</v>
      </c>
      <c r="E135" s="17"/>
    </row>
    <row r="136">
      <c r="A136" s="18"/>
      <c r="B136" s="19" t="s">
        <v>12</v>
      </c>
      <c r="C136" s="20" t="s">
        <v>82</v>
      </c>
      <c r="D136" s="16" t="s">
        <v>14</v>
      </c>
      <c r="E136" s="21" t="s">
        <v>83</v>
      </c>
    </row>
    <row r="137">
      <c r="A137" s="13"/>
      <c r="B137" s="14" t="s">
        <v>15</v>
      </c>
      <c r="C137" s="43" t="s">
        <v>78</v>
      </c>
      <c r="D137" s="23" t="s">
        <v>17</v>
      </c>
      <c r="E137" s="24" t="s">
        <v>84</v>
      </c>
    </row>
    <row r="138">
      <c r="A138" s="13"/>
      <c r="B138" s="14" t="s">
        <v>19</v>
      </c>
      <c r="C138" s="43" t="s">
        <v>85</v>
      </c>
      <c r="D138" s="23" t="s">
        <v>20</v>
      </c>
      <c r="E138" s="25" t="s">
        <v>86</v>
      </c>
    </row>
    <row r="139">
      <c r="A139" s="13"/>
      <c r="B139" s="26" t="s">
        <v>21</v>
      </c>
      <c r="C139" s="27"/>
      <c r="D139" s="23" t="s">
        <v>22</v>
      </c>
      <c r="E139" s="17" t="s">
        <v>35</v>
      </c>
    </row>
    <row r="140">
      <c r="A140" s="28"/>
      <c r="B140" s="29"/>
      <c r="C140" s="30"/>
      <c r="D140" s="30"/>
      <c r="E140" s="31"/>
    </row>
    <row r="141">
      <c r="A141" s="28"/>
      <c r="B141" s="33" t="s">
        <v>24</v>
      </c>
      <c r="C141" s="34" t="str">
        <f>LOOKUP(C136,'Données'!$A$5:$A$570,'Données'!$F$5:$F$570)</f>
        <v>21 Km - 4 €</v>
      </c>
      <c r="D141" s="23" t="s">
        <v>25</v>
      </c>
      <c r="E141" s="35" t="str">
        <f>LOOKUP(C136,'Données'!$A$5:$A$570,'Données'!$B$5:$B$570)</f>
        <v>3042 OT - Tarascon - St Rémy</v>
      </c>
    </row>
    <row r="142">
      <c r="A142" s="28"/>
      <c r="B142" s="36" t="str">
        <f>LOOKUP(C136,'Données'!$A$5:$A$570,'Données'!$C$5:$C$570)</f>
        <v>Barbentane - Parking du cimetière : Drection Maillane par D5 – La garder jusqu’à Graveson, puis prendre la direction de Tarascon par la D 970 – Au rond-point  prendre la direction  de l’Abbaye  Saint Michel de Frigolet par la D 81- Dépasser St Michel de Frigolet et se diriger vers Barbentane - Juste avant le moulin, prendre à droite direction Résidence Foyer de la Montagnette par le chemin de Bretoule - Garder la direction "Résidence la Montagnette" par le chemin de la Côte (à gauche) - Passer le Foyer et continuer par le chemin du Séquier vers le Parking du cimetière.</v>
      </c>
      <c r="C142" s="30"/>
      <c r="D142" s="30"/>
      <c r="E142" s="31"/>
    </row>
    <row r="143">
      <c r="A143" s="7">
        <f>A134+1</f>
        <v>16</v>
      </c>
      <c r="B143" s="38" t="s">
        <v>6</v>
      </c>
      <c r="C143" s="39">
        <v>46159.0</v>
      </c>
      <c r="D143" s="40" t="s">
        <v>7</v>
      </c>
      <c r="E143" s="41" t="s">
        <v>42</v>
      </c>
    </row>
    <row r="144">
      <c r="A144" s="13"/>
      <c r="B144" s="14" t="s">
        <v>9</v>
      </c>
      <c r="C144" s="42" t="s">
        <v>10</v>
      </c>
      <c r="D144" s="16" t="s">
        <v>11</v>
      </c>
      <c r="E144" s="17"/>
    </row>
    <row r="145">
      <c r="A145" s="18"/>
      <c r="B145" s="19" t="s">
        <v>12</v>
      </c>
      <c r="C145" s="20" t="s">
        <v>87</v>
      </c>
      <c r="D145" s="16" t="s">
        <v>14</v>
      </c>
      <c r="E145" s="21" t="s">
        <v>88</v>
      </c>
    </row>
    <row r="146">
      <c r="A146" s="13"/>
      <c r="B146" s="14" t="s">
        <v>15</v>
      </c>
      <c r="C146" s="43" t="s">
        <v>89</v>
      </c>
      <c r="D146" s="23" t="s">
        <v>17</v>
      </c>
      <c r="E146" s="24" t="s">
        <v>90</v>
      </c>
    </row>
    <row r="147">
      <c r="A147" s="13"/>
      <c r="B147" s="14" t="s">
        <v>19</v>
      </c>
      <c r="C147" s="43" t="s">
        <v>91</v>
      </c>
      <c r="D147" s="23" t="s">
        <v>20</v>
      </c>
      <c r="E147" s="25">
        <v>42.0</v>
      </c>
    </row>
    <row r="148">
      <c r="A148" s="13"/>
      <c r="B148" s="26" t="s">
        <v>21</v>
      </c>
      <c r="C148" s="27"/>
      <c r="D148" s="23" t="s">
        <v>22</v>
      </c>
      <c r="E148" s="17"/>
    </row>
    <row r="149">
      <c r="A149" s="28"/>
      <c r="B149" s="29"/>
      <c r="C149" s="30"/>
      <c r="D149" s="30"/>
      <c r="E149" s="31"/>
    </row>
    <row r="150">
      <c r="A150" s="28"/>
      <c r="B150" s="33" t="s">
        <v>24</v>
      </c>
      <c r="C150" s="34" t="str">
        <f>LOOKUP(C145,'Données'!$A$5:$A$570,'Données'!$F$5:$F$570)</f>
        <v>55 Km - 10 €</v>
      </c>
      <c r="D150" s="23" t="s">
        <v>25</v>
      </c>
      <c r="E150" s="35" t="str">
        <f>LOOKUP(C145,'Données'!$A$5:$A$570,'Données'!$B$5:$B$570)</f>
        <v>2940 OT - Bagnols sur Cèze</v>
      </c>
    </row>
    <row r="151">
      <c r="A151" s="28"/>
      <c r="B151" s="36" t="str">
        <f>LOOKUP(C145,'Données'!$A$5:$A$570,'Données'!$C$5:$C$570)</f>
        <v>St Rémy - Lussan. itinéraire Conseillé. St Rémy-Tarascon-Beaucaire-Comps-Rémoulins-Uzès.Lussan
(D979). Un point de rendez-vous est proposé: intersection D979-D06 en face de l'auberge gardoise</v>
      </c>
      <c r="C151" s="30"/>
      <c r="D151" s="30"/>
      <c r="E151" s="31"/>
    </row>
    <row r="152">
      <c r="A152" s="7">
        <f>A143+1</f>
        <v>17</v>
      </c>
      <c r="B152" s="38" t="s">
        <v>6</v>
      </c>
      <c r="C152" s="39">
        <v>46170.0</v>
      </c>
      <c r="D152" s="40" t="s">
        <v>7</v>
      </c>
      <c r="E152" s="41" t="s">
        <v>42</v>
      </c>
    </row>
    <row r="153">
      <c r="A153" s="13"/>
      <c r="B153" s="14" t="s">
        <v>9</v>
      </c>
      <c r="C153" s="42" t="s">
        <v>10</v>
      </c>
      <c r="D153" s="16" t="s">
        <v>11</v>
      </c>
      <c r="E153" s="17"/>
    </row>
    <row r="154">
      <c r="A154" s="18"/>
      <c r="B154" s="19" t="s">
        <v>12</v>
      </c>
      <c r="C154" s="20" t="s">
        <v>92</v>
      </c>
      <c r="D154" s="16" t="s">
        <v>14</v>
      </c>
      <c r="E154" s="21" t="s">
        <v>93</v>
      </c>
    </row>
    <row r="155">
      <c r="A155" s="13"/>
      <c r="B155" s="14" t="s">
        <v>15</v>
      </c>
      <c r="C155" s="43" t="s">
        <v>16</v>
      </c>
      <c r="D155" s="23" t="s">
        <v>17</v>
      </c>
      <c r="E155" s="24" t="s">
        <v>94</v>
      </c>
    </row>
    <row r="156">
      <c r="A156" s="13"/>
      <c r="B156" s="14" t="s">
        <v>19</v>
      </c>
      <c r="C156" s="43" t="s">
        <v>95</v>
      </c>
      <c r="D156" s="23" t="s">
        <v>20</v>
      </c>
      <c r="E156" s="25">
        <v>62.0</v>
      </c>
    </row>
    <row r="157">
      <c r="A157" s="13"/>
      <c r="B157" s="26" t="s">
        <v>21</v>
      </c>
      <c r="C157" s="27"/>
      <c r="D157" s="23" t="s">
        <v>22</v>
      </c>
      <c r="E157" s="17"/>
    </row>
    <row r="158">
      <c r="A158" s="28"/>
      <c r="B158" s="29"/>
      <c r="C158" s="30"/>
      <c r="D158" s="30"/>
      <c r="E158" s="31"/>
    </row>
    <row r="159">
      <c r="A159" s="28"/>
      <c r="B159" s="33" t="s">
        <v>24</v>
      </c>
      <c r="C159" s="34" t="str">
        <f>LOOKUP(C154,'Données'!$A$5:$A$570,'Données'!$F$5:$F$570)</f>
        <v>50 Km - 9 €</v>
      </c>
      <c r="D159" s="23" t="s">
        <v>25</v>
      </c>
      <c r="E159" s="35" t="str">
        <f>LOOKUP(C154,'Données'!$A$5:$A$570,'Données'!$B$5:$B$570)</f>
        <v>3040 ET - Carpentras - Dentelles</v>
      </c>
    </row>
    <row r="160">
      <c r="A160" s="28"/>
      <c r="B160" s="36" t="str">
        <f>LOOKUP(C154,'Données'!$A$5:$A$570,'Données'!$C$5:$C$570)</f>
        <v>Caromb - Lac du Paty : Saint Rémy - Noves (Direction Avignon,) -Caumont (à la sortie, direction Le Thor)-Velleron-Pernes les Fontaines-Carpentras(par la D938)-prendre direction Mont Ventoux puis Mont Ventoux sud-Bedoin–A lasortie de Carpentras, route à gauche en direction de Caromb traverser le village en direction parking lac du Paty </v>
      </c>
      <c r="C160" s="30"/>
      <c r="D160" s="30"/>
      <c r="E160" s="31"/>
    </row>
    <row r="161">
      <c r="A161" s="7">
        <f>A152+1</f>
        <v>18</v>
      </c>
      <c r="B161" s="38" t="s">
        <v>6</v>
      </c>
      <c r="C161" s="39">
        <v>46170.0</v>
      </c>
      <c r="D161" s="40" t="s">
        <v>7</v>
      </c>
      <c r="E161" s="41" t="s">
        <v>48</v>
      </c>
    </row>
    <row r="162">
      <c r="A162" s="13"/>
      <c r="B162" s="14" t="s">
        <v>9</v>
      </c>
      <c r="C162" s="42" t="s">
        <v>29</v>
      </c>
      <c r="D162" s="16" t="s">
        <v>11</v>
      </c>
      <c r="E162" s="17"/>
    </row>
    <row r="163">
      <c r="A163" s="18"/>
      <c r="B163" s="19" t="s">
        <v>12</v>
      </c>
      <c r="C163" s="20" t="s">
        <v>96</v>
      </c>
      <c r="D163" s="16" t="s">
        <v>14</v>
      </c>
      <c r="E163" s="21" t="s">
        <v>97</v>
      </c>
    </row>
    <row r="164">
      <c r="A164" s="13"/>
      <c r="B164" s="14" t="s">
        <v>15</v>
      </c>
      <c r="C164" s="43" t="s">
        <v>98</v>
      </c>
      <c r="D164" s="23" t="s">
        <v>17</v>
      </c>
      <c r="E164" s="24" t="s">
        <v>99</v>
      </c>
    </row>
    <row r="165">
      <c r="A165" s="13"/>
      <c r="B165" s="14" t="s">
        <v>19</v>
      </c>
      <c r="C165" s="43" t="s">
        <v>100</v>
      </c>
      <c r="D165" s="23" t="s">
        <v>20</v>
      </c>
      <c r="E165" s="25"/>
    </row>
    <row r="166">
      <c r="A166" s="13"/>
      <c r="B166" s="26" t="s">
        <v>21</v>
      </c>
      <c r="C166" s="27"/>
      <c r="D166" s="23" t="s">
        <v>22</v>
      </c>
      <c r="E166" s="17" t="s">
        <v>35</v>
      </c>
    </row>
    <row r="167">
      <c r="A167" s="28"/>
      <c r="B167" s="29"/>
      <c r="C167" s="30"/>
      <c r="D167" s="30"/>
      <c r="E167" s="31"/>
    </row>
    <row r="168">
      <c r="A168" s="28"/>
      <c r="B168" s="33" t="s">
        <v>24</v>
      </c>
      <c r="C168" s="34" t="str">
        <f>LOOKUP(C163,'Données'!$A$5:$A$570,'Données'!$F$5:$F$570)</f>
        <v/>
      </c>
      <c r="D168" s="23" t="s">
        <v>25</v>
      </c>
      <c r="E168" s="35" t="str">
        <f>LOOKUP(C163,'Données'!$A$5:$A$570,'Données'!$B$5:$B$570)</f>
        <v>3043 OT - ST martin -Les Baux</v>
      </c>
    </row>
    <row r="169" ht="37.5" customHeight="1">
      <c r="A169" s="28"/>
      <c r="B169" s="36" t="s">
        <v>101</v>
      </c>
      <c r="C169" s="30"/>
      <c r="D169" s="30"/>
      <c r="E169" s="31"/>
    </row>
    <row r="170">
      <c r="A170" s="7">
        <f>A161+1</f>
        <v>19</v>
      </c>
      <c r="B170" s="38" t="s">
        <v>6</v>
      </c>
      <c r="C170" s="39">
        <v>46172.0</v>
      </c>
      <c r="D170" s="40" t="s">
        <v>7</v>
      </c>
      <c r="E170" s="41" t="s">
        <v>75</v>
      </c>
    </row>
    <row r="171">
      <c r="A171" s="13"/>
      <c r="B171" s="14" t="s">
        <v>9</v>
      </c>
      <c r="C171" s="42" t="s">
        <v>29</v>
      </c>
      <c r="D171" s="16" t="s">
        <v>11</v>
      </c>
      <c r="E171" s="17"/>
    </row>
    <row r="172">
      <c r="A172" s="18"/>
      <c r="B172" s="19" t="s">
        <v>12</v>
      </c>
      <c r="C172" s="20" t="s">
        <v>102</v>
      </c>
      <c r="D172" s="16" t="s">
        <v>14</v>
      </c>
      <c r="E172" s="21" t="s">
        <v>103</v>
      </c>
    </row>
    <row r="173">
      <c r="A173" s="13"/>
      <c r="B173" s="14" t="s">
        <v>15</v>
      </c>
      <c r="C173" s="43" t="s">
        <v>78</v>
      </c>
      <c r="D173" s="23" t="s">
        <v>17</v>
      </c>
      <c r="E173" s="24" t="s">
        <v>104</v>
      </c>
    </row>
    <row r="174">
      <c r="A174" s="13"/>
      <c r="B174" s="14" t="s">
        <v>19</v>
      </c>
      <c r="C174" s="43" t="s">
        <v>105</v>
      </c>
      <c r="D174" s="23" t="s">
        <v>20</v>
      </c>
      <c r="E174" s="25" t="s">
        <v>106</v>
      </c>
    </row>
    <row r="175">
      <c r="A175" s="13"/>
      <c r="B175" s="26" t="s">
        <v>21</v>
      </c>
      <c r="C175" s="27"/>
      <c r="D175" s="23" t="s">
        <v>22</v>
      </c>
      <c r="E175" s="17" t="s">
        <v>35</v>
      </c>
    </row>
    <row r="176">
      <c r="A176" s="28"/>
      <c r="B176" s="29"/>
      <c r="C176" s="30"/>
      <c r="D176" s="30"/>
      <c r="E176" s="31"/>
    </row>
    <row r="177">
      <c r="A177" s="28"/>
      <c r="B177" s="33" t="s">
        <v>24</v>
      </c>
      <c r="C177" s="34" t="str">
        <f>LOOKUP(C172,'Données'!$A$5:$A$570,'Données'!$F$5:$F$570)</f>
        <v>12 Km - 2 €</v>
      </c>
      <c r="D177" s="23" t="s">
        <v>25</v>
      </c>
      <c r="E177" s="35" t="str">
        <f>LOOKUP(C172,'Données'!$A$5:$A$570,'Données'!$B$5:$B$570)</f>
        <v>3042 OT - Tarascon - St Rémy</v>
      </c>
    </row>
    <row r="178">
      <c r="A178" s="28"/>
      <c r="B178" s="36" t="str">
        <f>LOOKUP(C172,'Données'!$A$5:$A$570,'Données'!$C$5:$C$570)</f>
        <v>Eygalières - Mas de Montfort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v>
      </c>
      <c r="C178" s="30"/>
      <c r="D178" s="30"/>
      <c r="E178" s="31"/>
    </row>
    <row r="179">
      <c r="A179" s="7">
        <f>A170+1</f>
        <v>20</v>
      </c>
      <c r="B179" s="38" t="s">
        <v>6</v>
      </c>
      <c r="C179" s="39">
        <v>46177.0</v>
      </c>
      <c r="D179" s="40" t="s">
        <v>7</v>
      </c>
      <c r="E179" s="41" t="s">
        <v>27</v>
      </c>
    </row>
    <row r="180">
      <c r="A180" s="13"/>
      <c r="B180" s="14" t="s">
        <v>9</v>
      </c>
      <c r="C180" s="42" t="s">
        <v>10</v>
      </c>
      <c r="D180" s="16" t="s">
        <v>11</v>
      </c>
      <c r="E180" s="17"/>
    </row>
    <row r="181">
      <c r="A181" s="18"/>
      <c r="B181" s="19" t="s">
        <v>12</v>
      </c>
      <c r="C181" s="20" t="s">
        <v>107</v>
      </c>
      <c r="D181" s="16" t="s">
        <v>14</v>
      </c>
      <c r="E181" s="21" t="s">
        <v>108</v>
      </c>
    </row>
    <row r="182">
      <c r="A182" s="13"/>
      <c r="B182" s="14" t="s">
        <v>15</v>
      </c>
      <c r="C182" s="43" t="s">
        <v>109</v>
      </c>
      <c r="D182" s="23" t="s">
        <v>17</v>
      </c>
      <c r="E182" s="24" t="s">
        <v>110</v>
      </c>
    </row>
    <row r="183">
      <c r="A183" s="13"/>
      <c r="B183" s="14" t="s">
        <v>19</v>
      </c>
      <c r="C183" s="43" t="s">
        <v>111</v>
      </c>
      <c r="D183" s="23" t="s">
        <v>20</v>
      </c>
      <c r="E183" s="25">
        <v>41.0</v>
      </c>
    </row>
    <row r="184">
      <c r="A184" s="13"/>
      <c r="B184" s="26" t="s">
        <v>21</v>
      </c>
      <c r="C184" s="27"/>
      <c r="D184" s="23" t="s">
        <v>22</v>
      </c>
      <c r="E184" s="17" t="s">
        <v>35</v>
      </c>
    </row>
    <row r="185">
      <c r="A185" s="28"/>
      <c r="B185" s="29"/>
      <c r="C185" s="30"/>
      <c r="D185" s="30"/>
      <c r="E185" s="31"/>
    </row>
    <row r="186">
      <c r="A186" s="28"/>
      <c r="B186" s="33" t="s">
        <v>24</v>
      </c>
      <c r="C186" s="34" t="str">
        <f>LOOKUP(C181,'Données'!$A$5:$A$570,'Données'!$F$5:$F$570)</f>
        <v>9,5 Km - 2 €</v>
      </c>
      <c r="D186" s="23" t="s">
        <v>25</v>
      </c>
      <c r="E186" s="35" t="str">
        <f>LOOKUP(C181,'Données'!$A$5:$A$570,'Données'!$B$5:$B$570)</f>
        <v>3042 OT - Tarascon - St Rémy</v>
      </c>
    </row>
    <row r="187">
      <c r="A187" s="28"/>
      <c r="B187" s="36" t="str">
        <f>LOOKUP(C181,'Données'!$A$5:$A$570,'Données'!$C$5:$C$570)</f>
        <v>Les Baux - Rocher troué : St Remy direction Tarascon par la D99 puis les Baux à gauche par la D27(ancien radar).En haut du col avant de redescendre prendre à gauche la route goudronnée qui monte à l’ancienne table d’orientation. Parking au niveau du rocher troué.</v>
      </c>
      <c r="C187" s="30"/>
      <c r="D187" s="30"/>
      <c r="E187" s="31"/>
    </row>
    <row r="188">
      <c r="A188" s="7">
        <f>A179+1</f>
        <v>21</v>
      </c>
      <c r="B188" s="38" t="s">
        <v>6</v>
      </c>
      <c r="C188" s="39">
        <v>46179.0</v>
      </c>
      <c r="D188" s="40" t="s">
        <v>7</v>
      </c>
      <c r="E188" s="41" t="s">
        <v>42</v>
      </c>
    </row>
    <row r="189">
      <c r="A189" s="13"/>
      <c r="B189" s="14" t="s">
        <v>9</v>
      </c>
      <c r="C189" s="42" t="s">
        <v>29</v>
      </c>
      <c r="D189" s="16" t="s">
        <v>11</v>
      </c>
      <c r="E189" s="17"/>
    </row>
    <row r="190">
      <c r="A190" s="18"/>
      <c r="B190" s="19" t="s">
        <v>12</v>
      </c>
      <c r="C190" s="20" t="s">
        <v>112</v>
      </c>
      <c r="D190" s="16" t="s">
        <v>14</v>
      </c>
      <c r="E190" s="21" t="s">
        <v>113</v>
      </c>
    </row>
    <row r="191">
      <c r="A191" s="13"/>
      <c r="B191" s="14" t="s">
        <v>15</v>
      </c>
      <c r="C191" s="43" t="s">
        <v>55</v>
      </c>
      <c r="D191" s="23" t="s">
        <v>17</v>
      </c>
      <c r="E191" s="24" t="s">
        <v>114</v>
      </c>
    </row>
    <row r="192">
      <c r="A192" s="13"/>
      <c r="B192" s="14" t="s">
        <v>19</v>
      </c>
      <c r="C192" s="43" t="s">
        <v>65</v>
      </c>
      <c r="D192" s="23" t="s">
        <v>20</v>
      </c>
      <c r="E192" s="25">
        <v>33.0</v>
      </c>
    </row>
    <row r="193">
      <c r="A193" s="13"/>
      <c r="B193" s="26" t="s">
        <v>21</v>
      </c>
      <c r="C193" s="27"/>
      <c r="D193" s="23" t="s">
        <v>22</v>
      </c>
      <c r="E193" s="17"/>
    </row>
    <row r="194">
      <c r="A194" s="28"/>
      <c r="B194" s="29"/>
      <c r="C194" s="30"/>
      <c r="D194" s="30"/>
      <c r="E194" s="31"/>
    </row>
    <row r="195">
      <c r="A195" s="28"/>
      <c r="B195" s="33" t="s">
        <v>24</v>
      </c>
      <c r="C195" s="34" t="str">
        <f>LOOKUP(C190,'Données'!$A$5:$A$570,'Données'!$F$5:$F$570)</f>
        <v>37 Km - 6 €</v>
      </c>
      <c r="D195" s="23" t="s">
        <v>25</v>
      </c>
      <c r="E195" s="35" t="str">
        <f>LOOKUP(C190,'Données'!$A$5:$A$570,'Données'!$B$5:$B$570)</f>
        <v>3142 OT - Cavaillon</v>
      </c>
    </row>
    <row r="196" ht="66.75" customHeight="1">
      <c r="A196" s="28"/>
      <c r="B196" s="36" t="str">
        <f>LOOKUP(C190,'Données'!$A$5:$A$570,'Données'!$C$5:$C$570)</f>
        <v>Cheval Blanc - Font de L'orme (Maison forestière) : St Rémy- Cavaillon-Emprunter le nouveau pont sur la Durance-Au 2ème rond-point prendre à droite Cheval Blanc " La Canebière"-Direction Pertuis -Au rond-point avant Mérindol suivre Mérindol /Pertuis sur 250 m puis tourner à gauche Route de la Font de l'Orme-Suivre la route sur 3,6 km jusqu'au parking de la maison forestière.</v>
      </c>
      <c r="C196" s="30"/>
      <c r="D196" s="30"/>
      <c r="E196" s="31"/>
    </row>
    <row r="197">
      <c r="A197" s="7">
        <f>A188+1</f>
        <v>22</v>
      </c>
      <c r="B197" s="38" t="s">
        <v>6</v>
      </c>
      <c r="C197" s="39">
        <v>46180.0</v>
      </c>
      <c r="D197" s="40" t="s">
        <v>7</v>
      </c>
      <c r="E197" s="41" t="s">
        <v>48</v>
      </c>
    </row>
    <row r="198">
      <c r="A198" s="13"/>
      <c r="B198" s="14" t="s">
        <v>9</v>
      </c>
      <c r="C198" s="42" t="s">
        <v>10</v>
      </c>
      <c r="D198" s="16" t="s">
        <v>11</v>
      </c>
      <c r="E198" s="17"/>
    </row>
    <row r="199">
      <c r="A199" s="18"/>
      <c r="B199" s="19" t="s">
        <v>12</v>
      </c>
      <c r="C199" s="20" t="s">
        <v>115</v>
      </c>
      <c r="D199" s="16" t="s">
        <v>14</v>
      </c>
      <c r="E199" s="21" t="s">
        <v>116</v>
      </c>
    </row>
    <row r="200">
      <c r="A200" s="13"/>
      <c r="B200" s="14" t="s">
        <v>15</v>
      </c>
      <c r="C200" s="43" t="s">
        <v>117</v>
      </c>
      <c r="D200" s="23" t="s">
        <v>17</v>
      </c>
      <c r="E200" s="24" t="s">
        <v>118</v>
      </c>
    </row>
    <row r="201">
      <c r="A201" s="13"/>
      <c r="B201" s="14" t="s">
        <v>19</v>
      </c>
      <c r="C201" s="43" t="s">
        <v>119</v>
      </c>
      <c r="D201" s="23" t="s">
        <v>20</v>
      </c>
      <c r="E201" s="25">
        <v>43.0</v>
      </c>
    </row>
    <row r="202">
      <c r="A202" s="13"/>
      <c r="B202" s="26" t="s">
        <v>21</v>
      </c>
      <c r="C202" s="27"/>
      <c r="D202" s="23" t="s">
        <v>22</v>
      </c>
      <c r="E202" s="17"/>
    </row>
    <row r="203">
      <c r="A203" s="28"/>
      <c r="B203" s="29"/>
      <c r="C203" s="30"/>
      <c r="D203" s="30"/>
      <c r="E203" s="31"/>
    </row>
    <row r="204">
      <c r="A204" s="28"/>
      <c r="B204" s="33" t="s">
        <v>24</v>
      </c>
      <c r="C204" s="34" t="str">
        <f>LOOKUP(C199,'Données'!$A$5:$A$570,'Données'!$F$5:$F$570)</f>
        <v>37 Km - 6 €</v>
      </c>
      <c r="D204" s="23" t="s">
        <v>25</v>
      </c>
      <c r="E204" s="35" t="str">
        <f>LOOKUP(C199,'Données'!$A$5:$A$570,'Données'!$B$5:$B$570)</f>
        <v>3143 OT - Salon - Miramas</v>
      </c>
    </row>
    <row r="205">
      <c r="A205" s="28"/>
      <c r="B205" s="36" t="str">
        <f>LOOKUP(C199,'Données'!$A$5:$A$570,'Données'!$C$5:$C$570)</f>
        <v>Miramas le Vieux : Maussane – Mouriès – La Samatane – Miramas, prendre « toutes direction – Centre ville », puis « St Chamas – Istres – Miramas le Vieux » - A la sortie de Miramas, rond point, route à droite (D 106) après le rond point – Miramas le Vieux (parking à l’entrée du village) -</v>
      </c>
      <c r="C205" s="30"/>
      <c r="D205" s="30"/>
      <c r="E205" s="31"/>
    </row>
    <row r="206">
      <c r="A206" s="7">
        <f>A197+1</f>
        <v>23</v>
      </c>
      <c r="B206" s="38" t="s">
        <v>6</v>
      </c>
      <c r="C206" s="39">
        <v>46184.0</v>
      </c>
      <c r="D206" s="40" t="s">
        <v>7</v>
      </c>
      <c r="E206" s="41" t="s">
        <v>75</v>
      </c>
    </row>
    <row r="207">
      <c r="A207" s="13"/>
      <c r="B207" s="14" t="s">
        <v>9</v>
      </c>
      <c r="C207" s="42" t="s">
        <v>10</v>
      </c>
      <c r="D207" s="16" t="s">
        <v>11</v>
      </c>
      <c r="E207" s="17"/>
    </row>
    <row r="208">
      <c r="A208" s="18"/>
      <c r="B208" s="19" t="s">
        <v>12</v>
      </c>
      <c r="C208" s="20" t="s">
        <v>120</v>
      </c>
      <c r="D208" s="16" t="s">
        <v>14</v>
      </c>
      <c r="E208" s="21" t="s">
        <v>121</v>
      </c>
    </row>
    <row r="209">
      <c r="A209" s="13"/>
      <c r="B209" s="14" t="s">
        <v>15</v>
      </c>
      <c r="C209" s="43" t="s">
        <v>122</v>
      </c>
      <c r="D209" s="23" t="s">
        <v>17</v>
      </c>
      <c r="E209" s="24" t="s">
        <v>123</v>
      </c>
    </row>
    <row r="210">
      <c r="A210" s="13"/>
      <c r="B210" s="14" t="s">
        <v>19</v>
      </c>
      <c r="C210" s="43" t="s">
        <v>124</v>
      </c>
      <c r="D210" s="23" t="s">
        <v>20</v>
      </c>
      <c r="E210" s="25" t="s">
        <v>125</v>
      </c>
    </row>
    <row r="211">
      <c r="A211" s="13"/>
      <c r="B211" s="26" t="s">
        <v>21</v>
      </c>
      <c r="C211" s="27"/>
      <c r="D211" s="23" t="s">
        <v>22</v>
      </c>
      <c r="E211" s="17" t="s">
        <v>35</v>
      </c>
    </row>
    <row r="212">
      <c r="A212" s="28"/>
      <c r="B212" s="29"/>
      <c r="C212" s="30"/>
      <c r="D212" s="30"/>
      <c r="E212" s="31"/>
    </row>
    <row r="213">
      <c r="A213" s="28"/>
      <c r="B213" s="33" t="s">
        <v>24</v>
      </c>
      <c r="C213" s="34" t="str">
        <f>LOOKUP(C208,'Données'!$A$5:$A$570,'Données'!$F$5:$F$570)</f>
        <v>52 Km - 9 €</v>
      </c>
      <c r="D213" s="23" t="s">
        <v>25</v>
      </c>
      <c r="E213" s="35" t="str">
        <f>LOOKUP(C208,'Données'!$A$5:$A$570,'Données'!$B$5:$B$570)</f>
        <v>3143 OT - Cavaillon</v>
      </c>
    </row>
    <row r="214">
      <c r="A214" s="28"/>
      <c r="B214" s="36" t="str">
        <f>LOOKUP(C208,'Données'!$A$5:$A$570,'Données'!$C$5:$C$570)</f>
        <v>Mormoiron - Salettes : Noves (Direction Avignon, puis Cavaillon) - Caumont (à la sortie, direction Le Thor) – Velleron – Pernes les Fontaines – Mazan – Mormoiron – Stationnement au lac des Salettes.</v>
      </c>
      <c r="C214" s="30"/>
      <c r="D214" s="30"/>
      <c r="E214" s="31"/>
    </row>
    <row r="215">
      <c r="A215" s="7">
        <f>A206+1</f>
        <v>24</v>
      </c>
      <c r="B215" s="38" t="s">
        <v>6</v>
      </c>
      <c r="C215" s="39">
        <v>46193.0</v>
      </c>
      <c r="D215" s="40" t="s">
        <v>7</v>
      </c>
      <c r="E215" s="41" t="s">
        <v>8</v>
      </c>
    </row>
    <row r="216">
      <c r="A216" s="13"/>
      <c r="B216" s="14" t="s">
        <v>9</v>
      </c>
      <c r="C216" s="42"/>
      <c r="D216" s="16" t="s">
        <v>11</v>
      </c>
      <c r="E216" s="17"/>
    </row>
    <row r="217">
      <c r="A217" s="18"/>
      <c r="B217" s="19" t="s">
        <v>12</v>
      </c>
      <c r="C217" s="20"/>
      <c r="D217" s="16" t="s">
        <v>14</v>
      </c>
      <c r="E217" s="21" t="s">
        <v>126</v>
      </c>
    </row>
    <row r="218">
      <c r="A218" s="13"/>
      <c r="B218" s="14" t="s">
        <v>15</v>
      </c>
      <c r="C218" s="43"/>
      <c r="D218" s="23" t="s">
        <v>17</v>
      </c>
      <c r="E218" s="24"/>
    </row>
    <row r="219">
      <c r="A219" s="13"/>
      <c r="B219" s="14" t="s">
        <v>19</v>
      </c>
      <c r="C219" s="43"/>
      <c r="D219" s="23" t="s">
        <v>20</v>
      </c>
      <c r="E219" s="25"/>
    </row>
    <row r="220">
      <c r="A220" s="13"/>
      <c r="B220" s="26" t="s">
        <v>21</v>
      </c>
      <c r="C220" s="27"/>
      <c r="D220" s="23" t="s">
        <v>22</v>
      </c>
      <c r="E220" s="17"/>
    </row>
    <row r="221">
      <c r="A221" s="28"/>
      <c r="B221" s="29"/>
      <c r="C221" s="30"/>
      <c r="D221" s="30"/>
      <c r="E221" s="31"/>
    </row>
    <row r="222">
      <c r="A222" s="28"/>
      <c r="B222" s="33" t="s">
        <v>24</v>
      </c>
      <c r="C222" s="34" t="str">
        <f>LOOKUP(C217,'Données'!$A$5:$A$570,'Données'!$F$5:$F$570)</f>
        <v>#N/A</v>
      </c>
      <c r="D222" s="23" t="s">
        <v>25</v>
      </c>
      <c r="E222" s="35" t="str">
        <f>LOOKUP(C217,'Données'!$A$5:$A$570,'Données'!$B$5:$B$570)</f>
        <v>#N/A</v>
      </c>
    </row>
    <row r="223">
      <c r="A223" s="28"/>
      <c r="B223" s="36" t="str">
        <f>LOOKUP(C217,'Données'!$A$5:$A$570,'Données'!$C$5:$C$570)</f>
        <v>#N/A</v>
      </c>
      <c r="C223" s="30"/>
      <c r="D223" s="30"/>
      <c r="E223" s="31"/>
    </row>
    <row r="224">
      <c r="A224" s="7">
        <f>A215+1</f>
        <v>25</v>
      </c>
      <c r="B224" s="38" t="s">
        <v>6</v>
      </c>
      <c r="C224" s="39"/>
      <c r="D224" s="40" t="s">
        <v>7</v>
      </c>
      <c r="E224" s="41"/>
    </row>
    <row r="225">
      <c r="A225" s="13"/>
      <c r="B225" s="14" t="s">
        <v>9</v>
      </c>
      <c r="C225" s="42"/>
      <c r="D225" s="16" t="s">
        <v>11</v>
      </c>
      <c r="E225" s="17"/>
    </row>
    <row r="226">
      <c r="A226" s="18"/>
      <c r="B226" s="19" t="s">
        <v>12</v>
      </c>
      <c r="C226" s="20"/>
      <c r="D226" s="16" t="s">
        <v>14</v>
      </c>
      <c r="E226" s="21"/>
    </row>
    <row r="227">
      <c r="A227" s="13"/>
      <c r="B227" s="14" t="s">
        <v>15</v>
      </c>
      <c r="C227" s="43"/>
      <c r="D227" s="23" t="s">
        <v>17</v>
      </c>
      <c r="E227" s="24"/>
    </row>
    <row r="228">
      <c r="A228" s="13"/>
      <c r="B228" s="14" t="s">
        <v>19</v>
      </c>
      <c r="C228" s="43"/>
      <c r="D228" s="23" t="s">
        <v>20</v>
      </c>
      <c r="E228" s="25"/>
    </row>
    <row r="229">
      <c r="A229" s="13"/>
      <c r="B229" s="26" t="s">
        <v>21</v>
      </c>
      <c r="C229" s="27"/>
      <c r="D229" s="23" t="s">
        <v>22</v>
      </c>
      <c r="E229" s="17"/>
    </row>
    <row r="230">
      <c r="A230" s="28"/>
      <c r="B230" s="29"/>
      <c r="C230" s="30"/>
      <c r="D230" s="30"/>
      <c r="E230" s="31"/>
    </row>
    <row r="231">
      <c r="A231" s="28"/>
      <c r="B231" s="33" t="s">
        <v>24</v>
      </c>
      <c r="C231" s="34" t="str">
        <f>LOOKUP(C226,'Données'!$A$5:$A$570,'Données'!$F$5:$F$570)</f>
        <v>#N/A</v>
      </c>
      <c r="D231" s="23" t="s">
        <v>25</v>
      </c>
      <c r="E231" s="35" t="str">
        <f>LOOKUP(C226,'Données'!$A$5:$A$570,'Données'!$B$5:$B$570)</f>
        <v>#N/A</v>
      </c>
    </row>
    <row r="232">
      <c r="A232" s="28"/>
      <c r="B232" s="36" t="str">
        <f>LOOKUP(C226,'Données'!$A$5:$A$570,'Données'!$C$5:$C$570)</f>
        <v>#N/A</v>
      </c>
      <c r="C232" s="30"/>
      <c r="D232" s="30"/>
      <c r="E232" s="31"/>
    </row>
    <row r="233">
      <c r="A233" s="7">
        <f>A224+1</f>
        <v>26</v>
      </c>
      <c r="B233" s="38" t="s">
        <v>6</v>
      </c>
      <c r="C233" s="39"/>
      <c r="D233" s="40" t="s">
        <v>7</v>
      </c>
      <c r="E233" s="41"/>
    </row>
    <row r="234">
      <c r="A234" s="13"/>
      <c r="B234" s="14" t="s">
        <v>9</v>
      </c>
      <c r="C234" s="42"/>
      <c r="D234" s="16" t="s">
        <v>11</v>
      </c>
      <c r="E234" s="17"/>
    </row>
    <row r="235">
      <c r="A235" s="18"/>
      <c r="B235" s="19" t="s">
        <v>12</v>
      </c>
      <c r="C235" s="20"/>
      <c r="D235" s="16" t="s">
        <v>14</v>
      </c>
      <c r="E235" s="21"/>
    </row>
    <row r="236">
      <c r="A236" s="13"/>
      <c r="B236" s="14" t="s">
        <v>15</v>
      </c>
      <c r="C236" s="43"/>
      <c r="D236" s="23" t="s">
        <v>17</v>
      </c>
      <c r="E236" s="24"/>
    </row>
    <row r="237">
      <c r="A237" s="13"/>
      <c r="B237" s="14" t="s">
        <v>19</v>
      </c>
      <c r="C237" s="43"/>
      <c r="D237" s="23" t="s">
        <v>20</v>
      </c>
      <c r="E237" s="25"/>
    </row>
    <row r="238">
      <c r="A238" s="13"/>
      <c r="B238" s="26" t="s">
        <v>21</v>
      </c>
      <c r="C238" s="27"/>
      <c r="D238" s="23" t="s">
        <v>22</v>
      </c>
      <c r="E238" s="17"/>
    </row>
    <row r="239">
      <c r="A239" s="28"/>
      <c r="B239" s="29"/>
      <c r="C239" s="30"/>
      <c r="D239" s="30"/>
      <c r="E239" s="31"/>
    </row>
    <row r="240">
      <c r="A240" s="28"/>
      <c r="B240" s="33" t="s">
        <v>24</v>
      </c>
      <c r="C240" s="34" t="str">
        <f>LOOKUP(C235,'Données'!$A$5:$A$570,'Données'!$F$5:$F$570)</f>
        <v>#N/A</v>
      </c>
      <c r="D240" s="23" t="s">
        <v>25</v>
      </c>
      <c r="E240" s="35" t="str">
        <f>LOOKUP(C235,'Données'!$A$5:$A$570,'Données'!$B$5:$B$570)</f>
        <v>#N/A</v>
      </c>
    </row>
    <row r="241">
      <c r="A241" s="28"/>
      <c r="B241" s="36" t="str">
        <f>LOOKUP(C235,'Données'!$A$5:$A$570,'Données'!$C$5:$C$570)</f>
        <v>#N/A</v>
      </c>
      <c r="C241" s="30"/>
      <c r="D241" s="30"/>
      <c r="E241" s="31"/>
    </row>
    <row r="242">
      <c r="A242" s="7">
        <f>A233+1</f>
        <v>27</v>
      </c>
      <c r="B242" s="38" t="s">
        <v>6</v>
      </c>
      <c r="C242" s="39"/>
      <c r="D242" s="40" t="s">
        <v>7</v>
      </c>
      <c r="E242" s="41"/>
    </row>
    <row r="243">
      <c r="A243" s="13"/>
      <c r="B243" s="14" t="s">
        <v>9</v>
      </c>
      <c r="C243" s="42"/>
      <c r="D243" s="16" t="s">
        <v>11</v>
      </c>
      <c r="E243" s="17"/>
    </row>
    <row r="244">
      <c r="A244" s="18"/>
      <c r="B244" s="19" t="s">
        <v>12</v>
      </c>
      <c r="C244" s="20"/>
      <c r="D244" s="16" t="s">
        <v>14</v>
      </c>
      <c r="E244" s="21"/>
    </row>
    <row r="245">
      <c r="A245" s="13"/>
      <c r="B245" s="14" t="s">
        <v>15</v>
      </c>
      <c r="C245" s="43"/>
      <c r="D245" s="23" t="s">
        <v>17</v>
      </c>
      <c r="E245" s="24"/>
    </row>
    <row r="246">
      <c r="A246" s="13"/>
      <c r="B246" s="14" t="s">
        <v>19</v>
      </c>
      <c r="C246" s="43"/>
      <c r="D246" s="23" t="s">
        <v>20</v>
      </c>
      <c r="E246" s="25"/>
    </row>
    <row r="247">
      <c r="A247" s="13"/>
      <c r="B247" s="26" t="s">
        <v>21</v>
      </c>
      <c r="C247" s="27"/>
      <c r="D247" s="23" t="s">
        <v>22</v>
      </c>
      <c r="E247" s="17"/>
    </row>
    <row r="248">
      <c r="A248" s="28"/>
      <c r="B248" s="29"/>
      <c r="C248" s="30"/>
      <c r="D248" s="30"/>
      <c r="E248" s="31"/>
    </row>
    <row r="249">
      <c r="A249" s="28"/>
      <c r="B249" s="33" t="s">
        <v>24</v>
      </c>
      <c r="C249" s="34" t="str">
        <f>LOOKUP(C244,'Données'!$A$5:$A$570,'Données'!$F$5:$F$570)</f>
        <v>#N/A</v>
      </c>
      <c r="D249" s="23" t="s">
        <v>25</v>
      </c>
      <c r="E249" s="35" t="str">
        <f>LOOKUP(C244,'Données'!$A$5:$A$570,'Données'!$B$5:$B$570)</f>
        <v>#N/A</v>
      </c>
    </row>
    <row r="250">
      <c r="A250" s="28"/>
      <c r="B250" s="36" t="str">
        <f>LOOKUP(C244,'Données'!$A$5:$A$570,'Données'!$C$5:$C$570)</f>
        <v>#N/A</v>
      </c>
      <c r="C250" s="30"/>
      <c r="D250" s="30"/>
      <c r="E250" s="31"/>
    </row>
    <row r="251">
      <c r="A251" s="7">
        <f>A242+1</f>
        <v>28</v>
      </c>
      <c r="B251" s="38" t="s">
        <v>6</v>
      </c>
      <c r="C251" s="39"/>
      <c r="D251" s="40" t="s">
        <v>7</v>
      </c>
      <c r="E251" s="41"/>
    </row>
    <row r="252">
      <c r="A252" s="13"/>
      <c r="B252" s="14" t="s">
        <v>9</v>
      </c>
      <c r="C252" s="42"/>
      <c r="D252" s="16" t="s">
        <v>11</v>
      </c>
      <c r="E252" s="17"/>
    </row>
    <row r="253">
      <c r="A253" s="18"/>
      <c r="B253" s="19" t="s">
        <v>12</v>
      </c>
      <c r="C253" s="20"/>
      <c r="D253" s="16" t="s">
        <v>14</v>
      </c>
      <c r="E253" s="21"/>
    </row>
    <row r="254">
      <c r="A254" s="13"/>
      <c r="B254" s="14" t="s">
        <v>15</v>
      </c>
      <c r="C254" s="43"/>
      <c r="D254" s="23" t="s">
        <v>17</v>
      </c>
      <c r="E254" s="24"/>
    </row>
    <row r="255">
      <c r="A255" s="13"/>
      <c r="B255" s="14" t="s">
        <v>19</v>
      </c>
      <c r="C255" s="43"/>
      <c r="D255" s="23" t="s">
        <v>20</v>
      </c>
      <c r="E255" s="25"/>
    </row>
    <row r="256">
      <c r="A256" s="13"/>
      <c r="B256" s="26" t="s">
        <v>21</v>
      </c>
      <c r="C256" s="27"/>
      <c r="D256" s="23" t="s">
        <v>22</v>
      </c>
      <c r="E256" s="17"/>
    </row>
    <row r="257">
      <c r="A257" s="28"/>
      <c r="B257" s="29"/>
      <c r="C257" s="30"/>
      <c r="D257" s="30"/>
      <c r="E257" s="31"/>
    </row>
    <row r="258">
      <c r="A258" s="28"/>
      <c r="B258" s="33" t="s">
        <v>24</v>
      </c>
      <c r="C258" s="34" t="str">
        <f>LOOKUP(C253,'Données'!$A$5:$A$570,'Données'!$F$5:$F$570)</f>
        <v>#N/A</v>
      </c>
      <c r="D258" s="23" t="s">
        <v>25</v>
      </c>
      <c r="E258" s="35" t="str">
        <f>LOOKUP(C253,'Données'!$A$5:$A$570,'Données'!$B$5:$B$570)</f>
        <v>#N/A</v>
      </c>
    </row>
    <row r="259">
      <c r="A259" s="28"/>
      <c r="B259" s="36" t="str">
        <f>LOOKUP(C253,'Données'!$A$5:$A$570,'Données'!$C$5:$C$570)</f>
        <v>#N/A</v>
      </c>
      <c r="C259" s="30"/>
      <c r="D259" s="30"/>
      <c r="E259" s="31"/>
    </row>
    <row r="260">
      <c r="A260" s="7">
        <f>A251+1</f>
        <v>29</v>
      </c>
      <c r="B260" s="38" t="s">
        <v>6</v>
      </c>
      <c r="C260" s="39"/>
      <c r="D260" s="40" t="s">
        <v>7</v>
      </c>
      <c r="E260" s="41"/>
    </row>
    <row r="261">
      <c r="A261" s="13"/>
      <c r="B261" s="14" t="s">
        <v>9</v>
      </c>
      <c r="C261" s="42"/>
      <c r="D261" s="16" t="s">
        <v>11</v>
      </c>
      <c r="E261" s="17"/>
    </row>
    <row r="262">
      <c r="A262" s="18"/>
      <c r="B262" s="19" t="s">
        <v>12</v>
      </c>
      <c r="C262" s="20"/>
      <c r="D262" s="16" t="s">
        <v>14</v>
      </c>
      <c r="E262" s="21"/>
    </row>
    <row r="263">
      <c r="A263" s="13"/>
      <c r="B263" s="14" t="s">
        <v>15</v>
      </c>
      <c r="C263" s="43"/>
      <c r="D263" s="23" t="s">
        <v>17</v>
      </c>
      <c r="E263" s="24"/>
    </row>
    <row r="264">
      <c r="A264" s="13"/>
      <c r="B264" s="14" t="s">
        <v>19</v>
      </c>
      <c r="C264" s="43"/>
      <c r="D264" s="23" t="s">
        <v>20</v>
      </c>
      <c r="E264" s="25"/>
    </row>
    <row r="265">
      <c r="A265" s="13"/>
      <c r="B265" s="26" t="s">
        <v>21</v>
      </c>
      <c r="C265" s="27"/>
      <c r="D265" s="23" t="s">
        <v>22</v>
      </c>
      <c r="E265" s="17"/>
    </row>
    <row r="266">
      <c r="A266" s="28"/>
      <c r="B266" s="29"/>
      <c r="C266" s="30"/>
      <c r="D266" s="30"/>
      <c r="E266" s="31"/>
    </row>
    <row r="267">
      <c r="A267" s="28"/>
      <c r="B267" s="33" t="s">
        <v>24</v>
      </c>
      <c r="C267" s="34" t="str">
        <f>LOOKUP(C262,'Données'!$A$5:$A$570,'Données'!$F$5:$F$570)</f>
        <v>#N/A</v>
      </c>
      <c r="D267" s="23" t="s">
        <v>25</v>
      </c>
      <c r="E267" s="35" t="str">
        <f>LOOKUP(C262,'Données'!$A$5:$A$570,'Données'!$B$5:$B$570)</f>
        <v>#N/A</v>
      </c>
    </row>
    <row r="268">
      <c r="A268" s="28"/>
      <c r="B268" s="36" t="str">
        <f>LOOKUP(C262,'Données'!$A$5:$A$570,'Données'!$C$5:$C$570)</f>
        <v>#N/A</v>
      </c>
      <c r="C268" s="30"/>
      <c r="D268" s="30"/>
      <c r="E268" s="31"/>
    </row>
    <row r="269">
      <c r="A269" s="7">
        <f>A260+1</f>
        <v>30</v>
      </c>
      <c r="B269" s="38" t="s">
        <v>6</v>
      </c>
      <c r="C269" s="39"/>
      <c r="D269" s="40" t="s">
        <v>7</v>
      </c>
      <c r="E269" s="41"/>
    </row>
    <row r="270">
      <c r="A270" s="13"/>
      <c r="B270" s="14" t="s">
        <v>9</v>
      </c>
      <c r="C270" s="42"/>
      <c r="D270" s="16" t="s">
        <v>11</v>
      </c>
      <c r="E270" s="17"/>
    </row>
    <row r="271">
      <c r="A271" s="18"/>
      <c r="B271" s="19" t="s">
        <v>12</v>
      </c>
      <c r="C271" s="20"/>
      <c r="D271" s="16" t="s">
        <v>14</v>
      </c>
      <c r="E271" s="21"/>
    </row>
    <row r="272">
      <c r="A272" s="13"/>
      <c r="B272" s="14" t="s">
        <v>15</v>
      </c>
      <c r="C272" s="43"/>
      <c r="D272" s="23" t="s">
        <v>17</v>
      </c>
      <c r="E272" s="24"/>
    </row>
    <row r="273">
      <c r="A273" s="13"/>
      <c r="B273" s="14" t="s">
        <v>19</v>
      </c>
      <c r="C273" s="43"/>
      <c r="D273" s="23" t="s">
        <v>20</v>
      </c>
      <c r="E273" s="25"/>
    </row>
    <row r="274">
      <c r="A274" s="13"/>
      <c r="B274" s="26" t="s">
        <v>21</v>
      </c>
      <c r="C274" s="27"/>
      <c r="D274" s="23" t="s">
        <v>22</v>
      </c>
      <c r="E274" s="17"/>
    </row>
    <row r="275">
      <c r="A275" s="28"/>
      <c r="B275" s="29"/>
      <c r="C275" s="30"/>
      <c r="D275" s="30"/>
      <c r="E275" s="31"/>
    </row>
    <row r="276">
      <c r="A276" s="28"/>
      <c r="B276" s="33" t="s">
        <v>24</v>
      </c>
      <c r="C276" s="34" t="str">
        <f>LOOKUP(C271,'Données'!$A$5:$A$570,'Données'!$F$5:$F$570)</f>
        <v>#N/A</v>
      </c>
      <c r="D276" s="23" t="s">
        <v>25</v>
      </c>
      <c r="E276" s="35" t="str">
        <f>LOOKUP(C271,'Données'!$A$5:$A$570,'Données'!$B$5:$B$570)</f>
        <v>#N/A</v>
      </c>
    </row>
    <row r="277">
      <c r="A277" s="28"/>
      <c r="B277" s="36" t="str">
        <f>LOOKUP(C271,'Données'!$A$5:$A$570,'Données'!$C$5:$C$570)</f>
        <v>#N/A</v>
      </c>
      <c r="C277" s="30"/>
      <c r="D277" s="30"/>
      <c r="E277" s="31"/>
    </row>
    <row r="278">
      <c r="A278" s="7">
        <f>A269+1</f>
        <v>31</v>
      </c>
      <c r="B278" s="38" t="s">
        <v>6</v>
      </c>
      <c r="C278" s="39"/>
      <c r="D278" s="40" t="s">
        <v>7</v>
      </c>
      <c r="E278" s="41"/>
    </row>
    <row r="279">
      <c r="A279" s="13"/>
      <c r="B279" s="14" t="s">
        <v>9</v>
      </c>
      <c r="C279" s="42"/>
      <c r="D279" s="16" t="s">
        <v>11</v>
      </c>
      <c r="E279" s="17"/>
    </row>
    <row r="280">
      <c r="A280" s="18"/>
      <c r="B280" s="19" t="s">
        <v>12</v>
      </c>
      <c r="C280" s="20"/>
      <c r="D280" s="16" t="s">
        <v>14</v>
      </c>
      <c r="E280" s="21"/>
    </row>
    <row r="281">
      <c r="A281" s="13"/>
      <c r="B281" s="14" t="s">
        <v>15</v>
      </c>
      <c r="C281" s="43"/>
      <c r="D281" s="23" t="s">
        <v>17</v>
      </c>
      <c r="E281" s="24"/>
    </row>
    <row r="282">
      <c r="A282" s="13"/>
      <c r="B282" s="14" t="s">
        <v>19</v>
      </c>
      <c r="C282" s="43"/>
      <c r="D282" s="23" t="s">
        <v>20</v>
      </c>
      <c r="E282" s="25"/>
    </row>
    <row r="283">
      <c r="A283" s="13"/>
      <c r="B283" s="26" t="s">
        <v>21</v>
      </c>
      <c r="C283" s="27"/>
      <c r="D283" s="23" t="s">
        <v>22</v>
      </c>
      <c r="E283" s="17"/>
    </row>
    <row r="284">
      <c r="A284" s="28"/>
      <c r="B284" s="29"/>
      <c r="C284" s="30"/>
      <c r="D284" s="30"/>
      <c r="E284" s="31"/>
    </row>
    <row r="285">
      <c r="A285" s="28"/>
      <c r="B285" s="33" t="s">
        <v>24</v>
      </c>
      <c r="C285" s="34" t="str">
        <f>LOOKUP(C280,'Données'!$A$5:$A$570,'Données'!$F$5:$F$570)</f>
        <v>#N/A</v>
      </c>
      <c r="D285" s="23" t="s">
        <v>25</v>
      </c>
      <c r="E285" s="35" t="str">
        <f>LOOKUP(C280,'Données'!$A$5:$A$570,'Données'!$B$5:$B$570)</f>
        <v>#N/A</v>
      </c>
    </row>
    <row r="286">
      <c r="A286" s="28"/>
      <c r="B286" s="36" t="str">
        <f>LOOKUP(C280,'Données'!$A$5:$A$570,'Données'!$C$5:$C$570)</f>
        <v>#N/A</v>
      </c>
      <c r="C286" s="30"/>
      <c r="D286" s="30"/>
      <c r="E286" s="31"/>
    </row>
    <row r="287">
      <c r="A287" s="7">
        <f>A278+1</f>
        <v>32</v>
      </c>
      <c r="B287" s="38" t="s">
        <v>6</v>
      </c>
      <c r="C287" s="39"/>
      <c r="D287" s="40" t="s">
        <v>7</v>
      </c>
      <c r="E287" s="41"/>
    </row>
    <row r="288">
      <c r="A288" s="13"/>
      <c r="B288" s="14" t="s">
        <v>9</v>
      </c>
      <c r="C288" s="42"/>
      <c r="D288" s="16" t="s">
        <v>11</v>
      </c>
      <c r="E288" s="17"/>
    </row>
    <row r="289">
      <c r="A289" s="18"/>
      <c r="B289" s="19" t="s">
        <v>12</v>
      </c>
      <c r="C289" s="20"/>
      <c r="D289" s="16" t="s">
        <v>14</v>
      </c>
      <c r="E289" s="21"/>
    </row>
    <row r="290">
      <c r="A290" s="13"/>
      <c r="B290" s="14" t="s">
        <v>15</v>
      </c>
      <c r="C290" s="43"/>
      <c r="D290" s="23" t="s">
        <v>17</v>
      </c>
      <c r="E290" s="24"/>
    </row>
    <row r="291">
      <c r="A291" s="13"/>
      <c r="B291" s="14" t="s">
        <v>19</v>
      </c>
      <c r="C291" s="43"/>
      <c r="D291" s="23" t="s">
        <v>20</v>
      </c>
      <c r="E291" s="25"/>
    </row>
    <row r="292">
      <c r="A292" s="13"/>
      <c r="B292" s="26" t="s">
        <v>21</v>
      </c>
      <c r="C292" s="27"/>
      <c r="D292" s="23" t="s">
        <v>22</v>
      </c>
      <c r="E292" s="17"/>
    </row>
    <row r="293">
      <c r="A293" s="28"/>
      <c r="B293" s="29"/>
      <c r="C293" s="30"/>
      <c r="D293" s="30"/>
      <c r="E293" s="31"/>
    </row>
    <row r="294">
      <c r="A294" s="28"/>
      <c r="B294" s="33" t="s">
        <v>24</v>
      </c>
      <c r="C294" s="34" t="str">
        <f>LOOKUP(C289,'Données'!$A$5:$A$570,'Données'!$F$5:$F$570)</f>
        <v>#N/A</v>
      </c>
      <c r="D294" s="23" t="s">
        <v>25</v>
      </c>
      <c r="E294" s="35" t="str">
        <f>LOOKUP(C289,'Données'!$A$5:$A$570,'Données'!$B$5:$B$570)</f>
        <v>#N/A</v>
      </c>
    </row>
    <row r="295">
      <c r="A295" s="28"/>
      <c r="B295" s="36" t="str">
        <f>LOOKUP(C289,'Données'!$A$5:$A$570,'Données'!$C$5:$C$570)</f>
        <v>#N/A</v>
      </c>
      <c r="C295" s="30"/>
      <c r="D295" s="30"/>
      <c r="E295" s="31"/>
    </row>
    <row r="296">
      <c r="A296" s="7">
        <f>A287+1</f>
        <v>33</v>
      </c>
      <c r="B296" s="38" t="s">
        <v>6</v>
      </c>
      <c r="C296" s="39"/>
      <c r="D296" s="40" t="s">
        <v>7</v>
      </c>
      <c r="E296" s="41"/>
    </row>
    <row r="297">
      <c r="A297" s="13"/>
      <c r="B297" s="14" t="s">
        <v>9</v>
      </c>
      <c r="C297" s="42"/>
      <c r="D297" s="16" t="s">
        <v>11</v>
      </c>
      <c r="E297" s="17"/>
    </row>
    <row r="298">
      <c r="A298" s="18"/>
      <c r="B298" s="19" t="s">
        <v>12</v>
      </c>
      <c r="C298" s="20"/>
      <c r="D298" s="16" t="s">
        <v>14</v>
      </c>
      <c r="E298" s="21"/>
    </row>
    <row r="299">
      <c r="A299" s="13"/>
      <c r="B299" s="14" t="s">
        <v>15</v>
      </c>
      <c r="C299" s="43"/>
      <c r="D299" s="23" t="s">
        <v>17</v>
      </c>
      <c r="E299" s="24"/>
    </row>
    <row r="300">
      <c r="A300" s="13"/>
      <c r="B300" s="14" t="s">
        <v>19</v>
      </c>
      <c r="C300" s="43"/>
      <c r="D300" s="23" t="s">
        <v>20</v>
      </c>
      <c r="E300" s="25"/>
    </row>
    <row r="301">
      <c r="A301" s="13"/>
      <c r="B301" s="26" t="s">
        <v>21</v>
      </c>
      <c r="C301" s="27"/>
      <c r="D301" s="23" t="s">
        <v>22</v>
      </c>
      <c r="E301" s="17"/>
    </row>
    <row r="302">
      <c r="A302" s="28"/>
      <c r="B302" s="29"/>
      <c r="C302" s="30"/>
      <c r="D302" s="30"/>
      <c r="E302" s="31"/>
    </row>
    <row r="303">
      <c r="A303" s="28"/>
      <c r="B303" s="33" t="s">
        <v>24</v>
      </c>
      <c r="C303" s="34" t="str">
        <f>LOOKUP(C298,'Données'!$A$5:$A$570,'Données'!$F$5:$F$570)</f>
        <v>#N/A</v>
      </c>
      <c r="D303" s="23" t="s">
        <v>25</v>
      </c>
      <c r="E303" s="35" t="str">
        <f>LOOKUP(C298,'Données'!$A$5:$A$570,'Données'!$B$5:$B$570)</f>
        <v>#N/A</v>
      </c>
    </row>
    <row r="304">
      <c r="A304" s="28"/>
      <c r="B304" s="36" t="str">
        <f>LOOKUP(C298,'Données'!$A$5:$A$570,'Données'!$C$5:$C$570)</f>
        <v>#N/A</v>
      </c>
      <c r="C304" s="30"/>
      <c r="D304" s="30"/>
      <c r="E304" s="31"/>
    </row>
    <row r="305">
      <c r="A305" s="7">
        <f>A296+1</f>
        <v>34</v>
      </c>
      <c r="B305" s="38" t="s">
        <v>6</v>
      </c>
      <c r="C305" s="39"/>
      <c r="D305" s="40" t="s">
        <v>7</v>
      </c>
      <c r="E305" s="41"/>
    </row>
    <row r="306">
      <c r="A306" s="13"/>
      <c r="B306" s="14" t="s">
        <v>9</v>
      </c>
      <c r="C306" s="42"/>
      <c r="D306" s="16" t="s">
        <v>11</v>
      </c>
      <c r="E306" s="17"/>
    </row>
    <row r="307">
      <c r="A307" s="18"/>
      <c r="B307" s="19" t="s">
        <v>12</v>
      </c>
      <c r="C307" s="20"/>
      <c r="D307" s="16" t="s">
        <v>14</v>
      </c>
      <c r="E307" s="21"/>
    </row>
    <row r="308">
      <c r="A308" s="13"/>
      <c r="B308" s="14" t="s">
        <v>15</v>
      </c>
      <c r="C308" s="43"/>
      <c r="D308" s="23" t="s">
        <v>17</v>
      </c>
      <c r="E308" s="24"/>
    </row>
    <row r="309">
      <c r="A309" s="13"/>
      <c r="B309" s="14" t="s">
        <v>19</v>
      </c>
      <c r="C309" s="43"/>
      <c r="D309" s="23" t="s">
        <v>20</v>
      </c>
      <c r="E309" s="25"/>
    </row>
    <row r="310">
      <c r="A310" s="13"/>
      <c r="B310" s="26" t="s">
        <v>21</v>
      </c>
      <c r="C310" s="27"/>
      <c r="D310" s="23" t="s">
        <v>22</v>
      </c>
      <c r="E310" s="17"/>
    </row>
    <row r="311">
      <c r="A311" s="28"/>
      <c r="B311" s="29"/>
      <c r="C311" s="30"/>
      <c r="D311" s="30"/>
      <c r="E311" s="31"/>
    </row>
    <row r="312">
      <c r="A312" s="28"/>
      <c r="B312" s="33" t="s">
        <v>24</v>
      </c>
      <c r="C312" s="34" t="str">
        <f>LOOKUP(C307,'Données'!$A$5:$A$570,'Données'!$F$5:$F$570)</f>
        <v>#N/A</v>
      </c>
      <c r="D312" s="23" t="s">
        <v>25</v>
      </c>
      <c r="E312" s="35" t="str">
        <f>LOOKUP(C307,'Données'!$A$5:$A$570,'Données'!$B$5:$B$570)</f>
        <v>#N/A</v>
      </c>
    </row>
    <row r="313">
      <c r="A313" s="28"/>
      <c r="B313" s="36" t="str">
        <f>LOOKUP(C307,'Données'!$A$5:$A$570,'Données'!$C$5:$C$570)</f>
        <v>#N/A</v>
      </c>
      <c r="C313" s="30"/>
      <c r="D313" s="30"/>
      <c r="E313" s="31"/>
    </row>
    <row r="314">
      <c r="A314" s="7">
        <f>A305+1</f>
        <v>35</v>
      </c>
      <c r="B314" s="38" t="s">
        <v>6</v>
      </c>
      <c r="C314" s="39"/>
      <c r="D314" s="40" t="s">
        <v>7</v>
      </c>
      <c r="E314" s="41"/>
    </row>
    <row r="315">
      <c r="A315" s="13"/>
      <c r="B315" s="14" t="s">
        <v>9</v>
      </c>
      <c r="C315" s="42"/>
      <c r="D315" s="16" t="s">
        <v>11</v>
      </c>
      <c r="E315" s="17"/>
    </row>
    <row r="316">
      <c r="A316" s="18"/>
      <c r="B316" s="19" t="s">
        <v>12</v>
      </c>
      <c r="C316" s="20"/>
      <c r="D316" s="16" t="s">
        <v>14</v>
      </c>
      <c r="E316" s="21"/>
    </row>
    <row r="317">
      <c r="A317" s="13"/>
      <c r="B317" s="14" t="s">
        <v>15</v>
      </c>
      <c r="C317" s="43"/>
      <c r="D317" s="23" t="s">
        <v>17</v>
      </c>
      <c r="E317" s="24"/>
    </row>
    <row r="318">
      <c r="A318" s="13"/>
      <c r="B318" s="14" t="s">
        <v>19</v>
      </c>
      <c r="C318" s="43"/>
      <c r="D318" s="23" t="s">
        <v>20</v>
      </c>
      <c r="E318" s="25"/>
    </row>
    <row r="319">
      <c r="A319" s="13"/>
      <c r="B319" s="26" t="s">
        <v>21</v>
      </c>
      <c r="C319" s="27"/>
      <c r="D319" s="23" t="s">
        <v>22</v>
      </c>
      <c r="E319" s="17"/>
    </row>
    <row r="320">
      <c r="A320" s="28"/>
      <c r="B320" s="29"/>
      <c r="C320" s="30"/>
      <c r="D320" s="30"/>
      <c r="E320" s="31"/>
    </row>
    <row r="321">
      <c r="A321" s="28"/>
      <c r="B321" s="33" t="s">
        <v>24</v>
      </c>
      <c r="C321" s="34" t="str">
        <f>LOOKUP(C316,'Données'!$A$5:$A$570,'Données'!$F$5:$F$570)</f>
        <v>#N/A</v>
      </c>
      <c r="D321" s="23" t="s">
        <v>25</v>
      </c>
      <c r="E321" s="35" t="str">
        <f>LOOKUP(C316,'Données'!$A$5:$A$570,'Données'!$B$5:$B$570)</f>
        <v>#N/A</v>
      </c>
    </row>
    <row r="322">
      <c r="A322" s="28"/>
      <c r="B322" s="36" t="str">
        <f>LOOKUP(C316,'Données'!$A$5:$A$570,'Données'!$C$5:$C$570)</f>
        <v>#N/A</v>
      </c>
      <c r="C322" s="30"/>
      <c r="D322" s="30"/>
      <c r="E322" s="31"/>
    </row>
    <row r="323">
      <c r="A323" s="7">
        <f>A314+1</f>
        <v>36</v>
      </c>
      <c r="B323" s="38" t="s">
        <v>6</v>
      </c>
      <c r="C323" s="39"/>
      <c r="D323" s="40" t="s">
        <v>7</v>
      </c>
      <c r="E323" s="41"/>
    </row>
    <row r="324">
      <c r="A324" s="13"/>
      <c r="B324" s="14" t="s">
        <v>9</v>
      </c>
      <c r="C324" s="42"/>
      <c r="D324" s="16" t="s">
        <v>11</v>
      </c>
      <c r="E324" s="17"/>
    </row>
    <row r="325">
      <c r="A325" s="18"/>
      <c r="B325" s="19" t="s">
        <v>12</v>
      </c>
      <c r="C325" s="20"/>
      <c r="D325" s="16" t="s">
        <v>14</v>
      </c>
      <c r="E325" s="21"/>
    </row>
    <row r="326">
      <c r="A326" s="13"/>
      <c r="B326" s="14" t="s">
        <v>15</v>
      </c>
      <c r="C326" s="43"/>
      <c r="D326" s="23" t="s">
        <v>17</v>
      </c>
      <c r="E326" s="24"/>
    </row>
    <row r="327">
      <c r="A327" s="13"/>
      <c r="B327" s="14" t="s">
        <v>19</v>
      </c>
      <c r="C327" s="43"/>
      <c r="D327" s="23" t="s">
        <v>20</v>
      </c>
      <c r="E327" s="25"/>
    </row>
    <row r="328">
      <c r="A328" s="13"/>
      <c r="B328" s="26" t="s">
        <v>21</v>
      </c>
      <c r="C328" s="27"/>
      <c r="D328" s="23" t="s">
        <v>22</v>
      </c>
      <c r="E328" s="17"/>
    </row>
    <row r="329">
      <c r="A329" s="28"/>
      <c r="B329" s="29"/>
      <c r="C329" s="30"/>
      <c r="D329" s="30"/>
      <c r="E329" s="31"/>
    </row>
    <row r="330">
      <c r="A330" s="28"/>
      <c r="B330" s="33" t="s">
        <v>24</v>
      </c>
      <c r="C330" s="34" t="str">
        <f>LOOKUP(C325,'Données'!$A$5:$A$570,'Données'!$F$5:$F$570)</f>
        <v>#N/A</v>
      </c>
      <c r="D330" s="23" t="s">
        <v>25</v>
      </c>
      <c r="E330" s="35" t="str">
        <f>LOOKUP(C325,'Données'!$A$5:$A$570,'Données'!$B$5:$B$570)</f>
        <v>#N/A</v>
      </c>
    </row>
    <row r="331">
      <c r="A331" s="28"/>
      <c r="B331" s="36" t="str">
        <f>LOOKUP(C325,'Données'!$A$5:$A$570,'Données'!$C$5:$C$570)</f>
        <v>#N/A</v>
      </c>
      <c r="C331" s="30"/>
      <c r="D331" s="30"/>
      <c r="E331" s="31"/>
    </row>
    <row r="332">
      <c r="A332" s="7">
        <f>A323+1</f>
        <v>37</v>
      </c>
      <c r="B332" s="38" t="s">
        <v>6</v>
      </c>
      <c r="C332" s="39"/>
      <c r="D332" s="40" t="s">
        <v>7</v>
      </c>
      <c r="E332" s="41"/>
    </row>
    <row r="333">
      <c r="A333" s="13"/>
      <c r="B333" s="14" t="s">
        <v>9</v>
      </c>
      <c r="C333" s="42"/>
      <c r="D333" s="16" t="s">
        <v>11</v>
      </c>
      <c r="E333" s="17"/>
    </row>
    <row r="334">
      <c r="A334" s="18"/>
      <c r="B334" s="19" t="s">
        <v>12</v>
      </c>
      <c r="C334" s="20"/>
      <c r="D334" s="16" t="s">
        <v>14</v>
      </c>
      <c r="E334" s="21"/>
    </row>
    <row r="335">
      <c r="A335" s="13"/>
      <c r="B335" s="14" t="s">
        <v>15</v>
      </c>
      <c r="C335" s="43"/>
      <c r="D335" s="23" t="s">
        <v>17</v>
      </c>
      <c r="E335" s="24"/>
    </row>
    <row r="336">
      <c r="A336" s="13"/>
      <c r="B336" s="14" t="s">
        <v>19</v>
      </c>
      <c r="C336" s="43"/>
      <c r="D336" s="23" t="s">
        <v>20</v>
      </c>
      <c r="E336" s="25"/>
    </row>
    <row r="337">
      <c r="A337" s="13"/>
      <c r="B337" s="26" t="s">
        <v>21</v>
      </c>
      <c r="C337" s="27"/>
      <c r="D337" s="23" t="s">
        <v>22</v>
      </c>
      <c r="E337" s="17"/>
    </row>
    <row r="338">
      <c r="A338" s="28"/>
      <c r="B338" s="29"/>
      <c r="C338" s="30"/>
      <c r="D338" s="30"/>
      <c r="E338" s="31"/>
    </row>
    <row r="339">
      <c r="A339" s="28"/>
      <c r="B339" s="33" t="s">
        <v>24</v>
      </c>
      <c r="C339" s="34" t="str">
        <f>LOOKUP(C334,'Données'!$A$5:$A$570,'Données'!$F$5:$F$570)</f>
        <v>#N/A</v>
      </c>
      <c r="D339" s="23" t="s">
        <v>25</v>
      </c>
      <c r="E339" s="35" t="str">
        <f>LOOKUP(C334,'Données'!$A$5:$A$570,'Données'!$B$5:$B$570)</f>
        <v>#N/A</v>
      </c>
    </row>
    <row r="340">
      <c r="A340" s="28"/>
      <c r="B340" s="36" t="str">
        <f>LOOKUP(C334,'Données'!$A$5:$A$570,'Données'!$C$5:$C$570)</f>
        <v>#N/A</v>
      </c>
      <c r="C340" s="30"/>
      <c r="D340" s="30"/>
      <c r="E340" s="31"/>
    </row>
    <row r="341">
      <c r="A341" s="7">
        <f>A332+1</f>
        <v>38</v>
      </c>
      <c r="B341" s="38" t="s">
        <v>6</v>
      </c>
      <c r="C341" s="39"/>
      <c r="D341" s="40" t="s">
        <v>7</v>
      </c>
      <c r="E341" s="41"/>
    </row>
    <row r="342">
      <c r="A342" s="13"/>
      <c r="B342" s="14" t="s">
        <v>9</v>
      </c>
      <c r="C342" s="42"/>
      <c r="D342" s="16" t="s">
        <v>11</v>
      </c>
      <c r="E342" s="17"/>
    </row>
    <row r="343">
      <c r="A343" s="18"/>
      <c r="B343" s="19" t="s">
        <v>12</v>
      </c>
      <c r="C343" s="20"/>
      <c r="D343" s="16" t="s">
        <v>14</v>
      </c>
      <c r="E343" s="21"/>
    </row>
    <row r="344">
      <c r="A344" s="13"/>
      <c r="B344" s="14" t="s">
        <v>15</v>
      </c>
      <c r="C344" s="43"/>
      <c r="D344" s="23" t="s">
        <v>17</v>
      </c>
      <c r="E344" s="24"/>
    </row>
    <row r="345">
      <c r="A345" s="13"/>
      <c r="B345" s="14" t="s">
        <v>19</v>
      </c>
      <c r="C345" s="43"/>
      <c r="D345" s="23" t="s">
        <v>20</v>
      </c>
      <c r="E345" s="25"/>
    </row>
    <row r="346">
      <c r="A346" s="13"/>
      <c r="B346" s="26" t="s">
        <v>21</v>
      </c>
      <c r="C346" s="27"/>
      <c r="D346" s="23" t="s">
        <v>22</v>
      </c>
      <c r="E346" s="17"/>
    </row>
    <row r="347">
      <c r="A347" s="28"/>
      <c r="B347" s="29"/>
      <c r="C347" s="30"/>
      <c r="D347" s="30"/>
      <c r="E347" s="31"/>
    </row>
    <row r="348">
      <c r="A348" s="28"/>
      <c r="B348" s="33" t="s">
        <v>24</v>
      </c>
      <c r="C348" s="34" t="str">
        <f>LOOKUP(C343,'Données'!$A$5:$A$570,'Données'!$F$5:$F$570)</f>
        <v>#N/A</v>
      </c>
      <c r="D348" s="23" t="s">
        <v>25</v>
      </c>
      <c r="E348" s="35" t="str">
        <f>LOOKUP(C343,'Données'!$A$5:$A$570,'Données'!$B$5:$B$570)</f>
        <v>#N/A</v>
      </c>
    </row>
    <row r="349">
      <c r="A349" s="28"/>
      <c r="B349" s="36" t="str">
        <f>LOOKUP(C343,'Données'!$A$5:$A$570,'Données'!$C$5:$C$570)</f>
        <v>#N/A</v>
      </c>
      <c r="C349" s="30"/>
      <c r="D349" s="30"/>
      <c r="E349" s="31"/>
    </row>
    <row r="350">
      <c r="A350" s="7">
        <f>A341+1</f>
        <v>39</v>
      </c>
      <c r="B350" s="38" t="s">
        <v>6</v>
      </c>
      <c r="C350" s="39"/>
      <c r="D350" s="40" t="s">
        <v>7</v>
      </c>
      <c r="E350" s="41"/>
    </row>
    <row r="351">
      <c r="A351" s="13"/>
      <c r="B351" s="14" t="s">
        <v>9</v>
      </c>
      <c r="C351" s="42"/>
      <c r="D351" s="16" t="s">
        <v>11</v>
      </c>
      <c r="E351" s="17"/>
    </row>
    <row r="352">
      <c r="A352" s="18"/>
      <c r="B352" s="19" t="s">
        <v>12</v>
      </c>
      <c r="C352" s="20"/>
      <c r="D352" s="16" t="s">
        <v>14</v>
      </c>
      <c r="E352" s="21"/>
    </row>
    <row r="353">
      <c r="A353" s="13"/>
      <c r="B353" s="14" t="s">
        <v>15</v>
      </c>
      <c r="C353" s="43"/>
      <c r="D353" s="23" t="s">
        <v>17</v>
      </c>
      <c r="E353" s="24"/>
    </row>
    <row r="354">
      <c r="A354" s="13"/>
      <c r="B354" s="14" t="s">
        <v>19</v>
      </c>
      <c r="C354" s="43"/>
      <c r="D354" s="23" t="s">
        <v>20</v>
      </c>
      <c r="E354" s="25"/>
    </row>
    <row r="355">
      <c r="A355" s="13"/>
      <c r="B355" s="26" t="s">
        <v>21</v>
      </c>
      <c r="C355" s="27"/>
      <c r="D355" s="23" t="s">
        <v>22</v>
      </c>
      <c r="E355" s="17"/>
    </row>
    <row r="356">
      <c r="A356" s="28"/>
      <c r="B356" s="29"/>
      <c r="C356" s="30"/>
      <c r="D356" s="30"/>
      <c r="E356" s="31"/>
    </row>
    <row r="357">
      <c r="A357" s="28"/>
      <c r="B357" s="33" t="s">
        <v>24</v>
      </c>
      <c r="C357" s="34" t="str">
        <f>LOOKUP(C352,'Données'!$A$5:$A$570,'Données'!$F$5:$F$570)</f>
        <v>#N/A</v>
      </c>
      <c r="D357" s="23" t="s">
        <v>25</v>
      </c>
      <c r="E357" s="35" t="str">
        <f>LOOKUP(C352,'Données'!$A$5:$A$570,'Données'!$B$5:$B$570)</f>
        <v>#N/A</v>
      </c>
    </row>
    <row r="358">
      <c r="A358" s="28"/>
      <c r="B358" s="36" t="str">
        <f>LOOKUP(C352,'Données'!$A$5:$A$570,'Données'!$C$5:$C$570)</f>
        <v>#N/A</v>
      </c>
      <c r="C358" s="30"/>
      <c r="D358" s="30"/>
      <c r="E358" s="31"/>
    </row>
    <row r="359">
      <c r="A359" s="7">
        <f>A350+1</f>
        <v>40</v>
      </c>
      <c r="B359" s="38" t="s">
        <v>6</v>
      </c>
      <c r="C359" s="39"/>
      <c r="D359" s="40" t="s">
        <v>7</v>
      </c>
      <c r="E359" s="41"/>
    </row>
    <row r="360">
      <c r="A360" s="13"/>
      <c r="B360" s="14" t="s">
        <v>9</v>
      </c>
      <c r="C360" s="42"/>
      <c r="D360" s="16" t="s">
        <v>11</v>
      </c>
      <c r="E360" s="17"/>
    </row>
    <row r="361">
      <c r="A361" s="18"/>
      <c r="B361" s="19" t="s">
        <v>12</v>
      </c>
      <c r="C361" s="20"/>
      <c r="D361" s="16" t="s">
        <v>14</v>
      </c>
      <c r="E361" s="21"/>
    </row>
    <row r="362">
      <c r="A362" s="13"/>
      <c r="B362" s="14" t="s">
        <v>15</v>
      </c>
      <c r="C362" s="43"/>
      <c r="D362" s="23" t="s">
        <v>17</v>
      </c>
      <c r="E362" s="24"/>
    </row>
    <row r="363">
      <c r="A363" s="13"/>
      <c r="B363" s="14" t="s">
        <v>19</v>
      </c>
      <c r="C363" s="43"/>
      <c r="D363" s="23" t="s">
        <v>20</v>
      </c>
      <c r="E363" s="25"/>
    </row>
    <row r="364">
      <c r="A364" s="13"/>
      <c r="B364" s="26" t="s">
        <v>21</v>
      </c>
      <c r="C364" s="27"/>
      <c r="D364" s="23" t="s">
        <v>22</v>
      </c>
      <c r="E364" s="17"/>
    </row>
    <row r="365">
      <c r="A365" s="28"/>
      <c r="B365" s="29"/>
      <c r="C365" s="30"/>
      <c r="D365" s="30"/>
      <c r="E365" s="31"/>
    </row>
    <row r="366">
      <c r="A366" s="28"/>
      <c r="B366" s="33" t="s">
        <v>24</v>
      </c>
      <c r="C366" s="34" t="str">
        <f>LOOKUP(C361,'Données'!$A$5:$A$570,'Données'!$F$5:$F$570)</f>
        <v>#N/A</v>
      </c>
      <c r="D366" s="23" t="s">
        <v>25</v>
      </c>
      <c r="E366" s="35" t="str">
        <f>LOOKUP(C361,'Données'!$A$5:$A$570,'Données'!$B$5:$B$570)</f>
        <v>#N/A</v>
      </c>
    </row>
    <row r="367">
      <c r="A367" s="28"/>
      <c r="B367" s="36" t="str">
        <f>LOOKUP(C361,'Données'!$A$5:$A$570,'Données'!$C$5:$C$570)</f>
        <v>#N/A</v>
      </c>
      <c r="C367" s="30"/>
      <c r="D367" s="30"/>
      <c r="E367" s="31"/>
    </row>
    <row r="368">
      <c r="A368" s="7">
        <f>A359+1</f>
        <v>41</v>
      </c>
      <c r="B368" s="38" t="s">
        <v>6</v>
      </c>
      <c r="C368" s="39"/>
      <c r="D368" s="40" t="s">
        <v>7</v>
      </c>
      <c r="E368" s="41"/>
    </row>
    <row r="369">
      <c r="A369" s="13"/>
      <c r="B369" s="14" t="s">
        <v>9</v>
      </c>
      <c r="C369" s="42"/>
      <c r="D369" s="16" t="s">
        <v>11</v>
      </c>
      <c r="E369" s="17"/>
    </row>
    <row r="370">
      <c r="A370" s="18"/>
      <c r="B370" s="19" t="s">
        <v>12</v>
      </c>
      <c r="C370" s="20"/>
      <c r="D370" s="16" t="s">
        <v>14</v>
      </c>
      <c r="E370" s="21"/>
    </row>
    <row r="371">
      <c r="A371" s="13"/>
      <c r="B371" s="14" t="s">
        <v>15</v>
      </c>
      <c r="C371" s="43"/>
      <c r="D371" s="23" t="s">
        <v>17</v>
      </c>
      <c r="E371" s="24"/>
    </row>
    <row r="372">
      <c r="A372" s="13"/>
      <c r="B372" s="14" t="s">
        <v>19</v>
      </c>
      <c r="C372" s="43"/>
      <c r="D372" s="23" t="s">
        <v>20</v>
      </c>
      <c r="E372" s="25"/>
    </row>
    <row r="373">
      <c r="A373" s="13"/>
      <c r="B373" s="26" t="s">
        <v>21</v>
      </c>
      <c r="C373" s="27"/>
      <c r="D373" s="23" t="s">
        <v>22</v>
      </c>
      <c r="E373" s="17"/>
    </row>
    <row r="374">
      <c r="A374" s="28"/>
      <c r="B374" s="29"/>
      <c r="C374" s="30"/>
      <c r="D374" s="30"/>
      <c r="E374" s="31"/>
    </row>
    <row r="375">
      <c r="A375" s="28"/>
      <c r="B375" s="33" t="s">
        <v>24</v>
      </c>
      <c r="C375" s="34" t="str">
        <f>LOOKUP(C370,'Données'!$A$5:$A$570,'Données'!$F$5:$F$570)</f>
        <v>#N/A</v>
      </c>
      <c r="D375" s="23" t="s">
        <v>25</v>
      </c>
      <c r="E375" s="35" t="str">
        <f>LOOKUP(C370,'Données'!$A$5:$A$570,'Données'!$B$5:$B$570)</f>
        <v>#N/A</v>
      </c>
    </row>
    <row r="376">
      <c r="A376" s="28"/>
      <c r="B376" s="36" t="str">
        <f>LOOKUP(C370,'Données'!$A$5:$A$570,'Données'!$C$5:$C$570)</f>
        <v>#N/A</v>
      </c>
      <c r="C376" s="30"/>
      <c r="D376" s="30"/>
      <c r="E376" s="31"/>
    </row>
    <row r="377">
      <c r="A377" s="7">
        <f>A368+1</f>
        <v>42</v>
      </c>
      <c r="B377" s="38" t="s">
        <v>6</v>
      </c>
      <c r="C377" s="39"/>
      <c r="D377" s="40" t="s">
        <v>7</v>
      </c>
      <c r="E377" s="41"/>
    </row>
    <row r="378">
      <c r="A378" s="13"/>
      <c r="B378" s="14" t="s">
        <v>9</v>
      </c>
      <c r="C378" s="42"/>
      <c r="D378" s="16" t="s">
        <v>11</v>
      </c>
      <c r="E378" s="17"/>
    </row>
    <row r="379">
      <c r="A379" s="18"/>
      <c r="B379" s="19" t="s">
        <v>12</v>
      </c>
      <c r="C379" s="20"/>
      <c r="D379" s="16" t="s">
        <v>14</v>
      </c>
      <c r="E379" s="21"/>
    </row>
    <row r="380">
      <c r="A380" s="13"/>
      <c r="B380" s="14" t="s">
        <v>15</v>
      </c>
      <c r="C380" s="43"/>
      <c r="D380" s="23" t="s">
        <v>17</v>
      </c>
      <c r="E380" s="24"/>
    </row>
    <row r="381">
      <c r="A381" s="13"/>
      <c r="B381" s="14" t="s">
        <v>19</v>
      </c>
      <c r="C381" s="43"/>
      <c r="D381" s="23" t="s">
        <v>20</v>
      </c>
      <c r="E381" s="25"/>
    </row>
    <row r="382">
      <c r="A382" s="13"/>
      <c r="B382" s="26" t="s">
        <v>21</v>
      </c>
      <c r="C382" s="27"/>
      <c r="D382" s="23" t="s">
        <v>22</v>
      </c>
      <c r="E382" s="17"/>
    </row>
    <row r="383">
      <c r="A383" s="28"/>
      <c r="B383" s="29"/>
      <c r="C383" s="30"/>
      <c r="D383" s="30"/>
      <c r="E383" s="31"/>
    </row>
    <row r="384">
      <c r="A384" s="28"/>
      <c r="B384" s="33" t="s">
        <v>24</v>
      </c>
      <c r="C384" s="34" t="str">
        <f>LOOKUP(C379,'Données'!$A$5:$A$570,'Données'!$F$5:$F$570)</f>
        <v>#N/A</v>
      </c>
      <c r="D384" s="23" t="s">
        <v>25</v>
      </c>
      <c r="E384" s="35" t="str">
        <f>LOOKUP(C379,'Données'!$A$5:$A$570,'Données'!$B$5:$B$570)</f>
        <v>#N/A</v>
      </c>
    </row>
    <row r="385">
      <c r="A385" s="28"/>
      <c r="B385" s="36" t="str">
        <f>LOOKUP(C379,'Données'!$A$5:$A$570,'Données'!$C$5:$C$570)</f>
        <v>#N/A</v>
      </c>
      <c r="C385" s="30"/>
      <c r="D385" s="30"/>
      <c r="E385" s="31"/>
    </row>
    <row r="386">
      <c r="A386" s="7">
        <f>A377+1</f>
        <v>43</v>
      </c>
      <c r="B386" s="38" t="s">
        <v>6</v>
      </c>
      <c r="C386" s="39"/>
      <c r="D386" s="40" t="s">
        <v>7</v>
      </c>
      <c r="E386" s="41"/>
    </row>
    <row r="387">
      <c r="A387" s="13"/>
      <c r="B387" s="14" t="s">
        <v>9</v>
      </c>
      <c r="C387" s="42"/>
      <c r="D387" s="16" t="s">
        <v>11</v>
      </c>
      <c r="E387" s="17"/>
    </row>
    <row r="388">
      <c r="A388" s="18"/>
      <c r="B388" s="19" t="s">
        <v>12</v>
      </c>
      <c r="C388" s="20"/>
      <c r="D388" s="16" t="s">
        <v>14</v>
      </c>
      <c r="E388" s="21"/>
    </row>
    <row r="389">
      <c r="A389" s="13"/>
      <c r="B389" s="14" t="s">
        <v>15</v>
      </c>
      <c r="C389" s="43"/>
      <c r="D389" s="23" t="s">
        <v>17</v>
      </c>
      <c r="E389" s="24"/>
    </row>
    <row r="390">
      <c r="A390" s="13"/>
      <c r="B390" s="14" t="s">
        <v>19</v>
      </c>
      <c r="C390" s="43"/>
      <c r="D390" s="23" t="s">
        <v>20</v>
      </c>
      <c r="E390" s="25"/>
    </row>
    <row r="391">
      <c r="A391" s="13"/>
      <c r="B391" s="26" t="s">
        <v>21</v>
      </c>
      <c r="C391" s="27"/>
      <c r="D391" s="23" t="s">
        <v>22</v>
      </c>
      <c r="E391" s="17"/>
    </row>
    <row r="392">
      <c r="A392" s="28"/>
      <c r="B392" s="29"/>
      <c r="C392" s="30"/>
      <c r="D392" s="30"/>
      <c r="E392" s="31"/>
    </row>
    <row r="393">
      <c r="A393" s="28"/>
      <c r="B393" s="33" t="s">
        <v>24</v>
      </c>
      <c r="C393" s="34" t="str">
        <f>LOOKUP(C388,'Données'!$A$5:$A$570,'Données'!$F$5:$F$570)</f>
        <v>#N/A</v>
      </c>
      <c r="D393" s="23" t="s">
        <v>25</v>
      </c>
      <c r="E393" s="35" t="str">
        <f>LOOKUP(C388,'Données'!$A$5:$A$570,'Données'!$B$5:$B$570)</f>
        <v>#N/A</v>
      </c>
    </row>
    <row r="394">
      <c r="A394" s="28"/>
      <c r="B394" s="36" t="str">
        <f>LOOKUP(C388,'Données'!$A$5:$A$570,'Données'!$C$5:$C$570)</f>
        <v>#N/A</v>
      </c>
      <c r="C394" s="30"/>
      <c r="D394" s="30"/>
      <c r="E394" s="31"/>
    </row>
    <row r="395">
      <c r="A395" s="7">
        <f>A386+1</f>
        <v>44</v>
      </c>
      <c r="B395" s="38" t="s">
        <v>6</v>
      </c>
      <c r="C395" s="39"/>
      <c r="D395" s="40" t="s">
        <v>7</v>
      </c>
      <c r="E395" s="41"/>
    </row>
    <row r="396">
      <c r="A396" s="13"/>
      <c r="B396" s="14" t="s">
        <v>9</v>
      </c>
      <c r="C396" s="42"/>
      <c r="D396" s="16" t="s">
        <v>11</v>
      </c>
      <c r="E396" s="17"/>
    </row>
    <row r="397">
      <c r="A397" s="18"/>
      <c r="B397" s="19" t="s">
        <v>12</v>
      </c>
      <c r="C397" s="20"/>
      <c r="D397" s="16" t="s">
        <v>14</v>
      </c>
      <c r="E397" s="21"/>
    </row>
    <row r="398">
      <c r="A398" s="13"/>
      <c r="B398" s="14" t="s">
        <v>15</v>
      </c>
      <c r="C398" s="43"/>
      <c r="D398" s="23" t="s">
        <v>17</v>
      </c>
      <c r="E398" s="24"/>
    </row>
    <row r="399">
      <c r="A399" s="13"/>
      <c r="B399" s="14" t="s">
        <v>19</v>
      </c>
      <c r="C399" s="43"/>
      <c r="D399" s="23" t="s">
        <v>20</v>
      </c>
      <c r="E399" s="25"/>
    </row>
    <row r="400">
      <c r="A400" s="13"/>
      <c r="B400" s="26" t="s">
        <v>21</v>
      </c>
      <c r="C400" s="27"/>
      <c r="D400" s="23" t="s">
        <v>22</v>
      </c>
      <c r="E400" s="17"/>
    </row>
    <row r="401">
      <c r="A401" s="28"/>
      <c r="B401" s="29"/>
      <c r="C401" s="30"/>
      <c r="D401" s="30"/>
      <c r="E401" s="31"/>
    </row>
    <row r="402">
      <c r="A402" s="28"/>
      <c r="B402" s="33" t="s">
        <v>24</v>
      </c>
      <c r="C402" s="34" t="str">
        <f>LOOKUP(C397,'Données'!$A$5:$A$570,'Données'!$F$5:$F$570)</f>
        <v>#N/A</v>
      </c>
      <c r="D402" s="23" t="s">
        <v>25</v>
      </c>
      <c r="E402" s="35" t="str">
        <f>LOOKUP(C397,'Données'!$A$5:$A$570,'Données'!$B$5:$B$570)</f>
        <v>#N/A</v>
      </c>
    </row>
    <row r="403">
      <c r="A403" s="28"/>
      <c r="B403" s="36" t="str">
        <f>LOOKUP(C397,'Données'!$A$5:$A$570,'Données'!$C$5:$C$570)</f>
        <v>#N/A</v>
      </c>
      <c r="C403" s="30"/>
      <c r="D403" s="30"/>
      <c r="E403" s="31"/>
    </row>
    <row r="404">
      <c r="A404" s="7">
        <f>A395+1</f>
        <v>45</v>
      </c>
      <c r="B404" s="38" t="s">
        <v>6</v>
      </c>
      <c r="C404" s="39"/>
      <c r="D404" s="40" t="s">
        <v>7</v>
      </c>
      <c r="E404" s="41"/>
    </row>
    <row r="405">
      <c r="A405" s="13"/>
      <c r="B405" s="14" t="s">
        <v>9</v>
      </c>
      <c r="C405" s="42"/>
      <c r="D405" s="16" t="s">
        <v>11</v>
      </c>
      <c r="E405" s="17"/>
    </row>
    <row r="406">
      <c r="A406" s="18"/>
      <c r="B406" s="19" t="s">
        <v>12</v>
      </c>
      <c r="C406" s="20"/>
      <c r="D406" s="16" t="s">
        <v>14</v>
      </c>
      <c r="E406" s="21"/>
    </row>
    <row r="407">
      <c r="A407" s="13"/>
      <c r="B407" s="14" t="s">
        <v>15</v>
      </c>
      <c r="C407" s="43"/>
      <c r="D407" s="23" t="s">
        <v>17</v>
      </c>
      <c r="E407" s="24"/>
    </row>
    <row r="408">
      <c r="A408" s="13"/>
      <c r="B408" s="14" t="s">
        <v>19</v>
      </c>
      <c r="C408" s="43"/>
      <c r="D408" s="23" t="s">
        <v>20</v>
      </c>
      <c r="E408" s="25"/>
    </row>
    <row r="409">
      <c r="A409" s="13"/>
      <c r="B409" s="26" t="s">
        <v>21</v>
      </c>
      <c r="C409" s="27"/>
      <c r="D409" s="23" t="s">
        <v>22</v>
      </c>
      <c r="E409" s="17"/>
    </row>
    <row r="410">
      <c r="A410" s="28"/>
      <c r="B410" s="29"/>
      <c r="C410" s="30"/>
      <c r="D410" s="30"/>
      <c r="E410" s="31"/>
    </row>
    <row r="411">
      <c r="A411" s="28"/>
      <c r="B411" s="33" t="s">
        <v>24</v>
      </c>
      <c r="C411" s="34" t="str">
        <f>LOOKUP(C406,'Données'!$A$5:$A$570,'Données'!$F$5:$F$570)</f>
        <v>#N/A</v>
      </c>
      <c r="D411" s="23" t="s">
        <v>25</v>
      </c>
      <c r="E411" s="35" t="str">
        <f>LOOKUP(C406,'Données'!$A$5:$A$570,'Données'!$B$5:$B$570)</f>
        <v>#N/A</v>
      </c>
    </row>
    <row r="412">
      <c r="A412" s="28"/>
      <c r="B412" s="36" t="str">
        <f>LOOKUP(C406,'Données'!$A$5:$A$570,'Données'!$C$5:$C$570)</f>
        <v>#N/A</v>
      </c>
      <c r="C412" s="30"/>
      <c r="D412" s="30"/>
      <c r="E412" s="31"/>
    </row>
  </sheetData>
  <mergeCells count="140">
    <mergeCell ref="B122:E122"/>
    <mergeCell ref="B124:E124"/>
    <mergeCell ref="B130:C130"/>
    <mergeCell ref="B131:E131"/>
    <mergeCell ref="B133:E133"/>
    <mergeCell ref="B140:E140"/>
    <mergeCell ref="B142:E142"/>
    <mergeCell ref="B139:C139"/>
    <mergeCell ref="B148:C148"/>
    <mergeCell ref="B149:E149"/>
    <mergeCell ref="B151:E151"/>
    <mergeCell ref="B157:C157"/>
    <mergeCell ref="B158:E158"/>
    <mergeCell ref="B160:E160"/>
    <mergeCell ref="B166:C166"/>
    <mergeCell ref="B167:E167"/>
    <mergeCell ref="B169:E169"/>
    <mergeCell ref="B175:C175"/>
    <mergeCell ref="B176:E176"/>
    <mergeCell ref="B178:E178"/>
    <mergeCell ref="B184:C184"/>
    <mergeCell ref="B185:E185"/>
    <mergeCell ref="B187:E187"/>
    <mergeCell ref="B193:C193"/>
    <mergeCell ref="B194:E194"/>
    <mergeCell ref="B196:E196"/>
    <mergeCell ref="B203:E203"/>
    <mergeCell ref="B205:E205"/>
    <mergeCell ref="C1:E1"/>
    <mergeCell ref="C2:E2"/>
    <mergeCell ref="B4:E4"/>
    <mergeCell ref="B5:E5"/>
    <mergeCell ref="B6:E6"/>
    <mergeCell ref="B14:E14"/>
    <mergeCell ref="B16:E16"/>
    <mergeCell ref="B13:C13"/>
    <mergeCell ref="B22:C22"/>
    <mergeCell ref="B23:E23"/>
    <mergeCell ref="B25:E25"/>
    <mergeCell ref="B31:C31"/>
    <mergeCell ref="B32:E32"/>
    <mergeCell ref="B34:E34"/>
    <mergeCell ref="B40:C40"/>
    <mergeCell ref="B41:E41"/>
    <mergeCell ref="B43:E43"/>
    <mergeCell ref="B49:C49"/>
    <mergeCell ref="B50:E50"/>
    <mergeCell ref="B52:E52"/>
    <mergeCell ref="B58:C58"/>
    <mergeCell ref="B59:E59"/>
    <mergeCell ref="B61:E61"/>
    <mergeCell ref="B67:C67"/>
    <mergeCell ref="B68:E68"/>
    <mergeCell ref="B70:E70"/>
    <mergeCell ref="B77:E77"/>
    <mergeCell ref="B79:E79"/>
    <mergeCell ref="B76:C76"/>
    <mergeCell ref="B85:C85"/>
    <mergeCell ref="B86:E86"/>
    <mergeCell ref="B88:E88"/>
    <mergeCell ref="B94:C94"/>
    <mergeCell ref="B95:E95"/>
    <mergeCell ref="B97:E97"/>
    <mergeCell ref="B103:C103"/>
    <mergeCell ref="B104:E104"/>
    <mergeCell ref="B106:E106"/>
    <mergeCell ref="B112:C112"/>
    <mergeCell ref="B113:E113"/>
    <mergeCell ref="B115:E115"/>
    <mergeCell ref="B121:C121"/>
    <mergeCell ref="B202:C202"/>
    <mergeCell ref="B211:C211"/>
    <mergeCell ref="B212:E212"/>
    <mergeCell ref="B214:E214"/>
    <mergeCell ref="B220:C220"/>
    <mergeCell ref="B221:E221"/>
    <mergeCell ref="B223:E223"/>
    <mergeCell ref="B355:C355"/>
    <mergeCell ref="B356:E356"/>
    <mergeCell ref="B358:E358"/>
    <mergeCell ref="B364:C364"/>
    <mergeCell ref="B365:E365"/>
    <mergeCell ref="B367:E367"/>
    <mergeCell ref="B373:C373"/>
    <mergeCell ref="B374:E374"/>
    <mergeCell ref="B376:E376"/>
    <mergeCell ref="B382:C382"/>
    <mergeCell ref="B383:E383"/>
    <mergeCell ref="B385:E385"/>
    <mergeCell ref="B392:E392"/>
    <mergeCell ref="B394:E394"/>
    <mergeCell ref="B229:C229"/>
    <mergeCell ref="B230:E230"/>
    <mergeCell ref="B232:E232"/>
    <mergeCell ref="B238:C238"/>
    <mergeCell ref="B239:E239"/>
    <mergeCell ref="B241:E241"/>
    <mergeCell ref="B247:C247"/>
    <mergeCell ref="B248:E248"/>
    <mergeCell ref="B250:E250"/>
    <mergeCell ref="B256:C256"/>
    <mergeCell ref="B257:E257"/>
    <mergeCell ref="B259:E259"/>
    <mergeCell ref="B266:E266"/>
    <mergeCell ref="B268:E268"/>
    <mergeCell ref="B265:C265"/>
    <mergeCell ref="B274:C274"/>
    <mergeCell ref="B275:E275"/>
    <mergeCell ref="B277:E277"/>
    <mergeCell ref="B283:C283"/>
    <mergeCell ref="B284:E284"/>
    <mergeCell ref="B286:E286"/>
    <mergeCell ref="B292:C292"/>
    <mergeCell ref="B293:E293"/>
    <mergeCell ref="B295:E295"/>
    <mergeCell ref="B301:C301"/>
    <mergeCell ref="B302:E302"/>
    <mergeCell ref="B304:E304"/>
    <mergeCell ref="B310:C310"/>
    <mergeCell ref="B311:E311"/>
    <mergeCell ref="B313:E313"/>
    <mergeCell ref="B319:C319"/>
    <mergeCell ref="B320:E320"/>
    <mergeCell ref="B322:E322"/>
    <mergeCell ref="B329:E329"/>
    <mergeCell ref="B331:E331"/>
    <mergeCell ref="B328:C328"/>
    <mergeCell ref="B337:C337"/>
    <mergeCell ref="B338:E338"/>
    <mergeCell ref="B340:E340"/>
    <mergeCell ref="B346:C346"/>
    <mergeCell ref="B347:E347"/>
    <mergeCell ref="B349:E349"/>
    <mergeCell ref="B391:C391"/>
    <mergeCell ref="B400:C400"/>
    <mergeCell ref="B401:E401"/>
    <mergeCell ref="B403:E403"/>
    <mergeCell ref="B409:C409"/>
    <mergeCell ref="B410:E410"/>
    <mergeCell ref="B412:E412"/>
  </mergeCells>
  <dataValidations>
    <dataValidation type="list" allowBlank="1" sqref="C10 C19 C28 C37 C46 C55 C64 C73 C82 C91 C100 C109 C118 C127 C136 C145 C154 C163 C172 C181 C190 C199 C208 C217 C226 C235 C244 C253 C262 C271 C280 C289 C298 C307 C316 C325 C334 C343 C352 C361 C370 C379 C388 C397 C406">
      <formula1>'Données'!$A$5:$A$558</formula1>
    </dataValidation>
    <dataValidation type="list" allowBlank="1" showErrorMessage="1" sqref="E13 E22 E31 E40 E49 E58 E67 E76 E85 E94 E103 E112 E121 E130 E139 E148 E157 E166 E175 E184 E193 E202 E211 E220 E229 E238 E247 E256 E265 E274 E283 E292 E301 E310 E319 E328 E337 E346 E355 E364 E373 E382 E391 E400 E409">
      <formula1>'Paramètres'!$A$41:$A$46</formula1>
    </dataValidation>
    <dataValidation type="list" allowBlank="1" sqref="C9 C18 C27 C36 C45 C54 C63 C72 C81 C90 C99 C108 C117 C126 C135 C144 C153 C162 C171 C180 C189 C198 C207 C216 C225 C234 C243 C252 C261 C270 C279 C288 C297 C306 C315 C324 C333 C342 C351 C360 C369 C378 C387 C396 C405">
      <formula1>'Paramètres'!$B$2:$B$6</formula1>
    </dataValidation>
    <dataValidation type="custom" allowBlank="1" showDropDown="1" sqref="C8 C17 C26 C35 C44 C53 C62 C71 C80 C89 C98 C107 C116 C125 C134 C143 C152 C161 C170 C179 C188 C197 C206 C215 C224 C233 C242 C251 C260 C269 C278 C287 C296 C305 C314 C323 C332 C341 C350 C359 C368 C377 C386 C395 C404">
      <formula1>OR(NOT(ISERROR(DATEVALUE(C8))), AND(ISNUMBER(C8), LEFT(CELL("format", C8))="D"))</formula1>
    </dataValidation>
    <dataValidation type="list" allowBlank="1" showErrorMessage="1" sqref="E8:E9 E17:E18 E26:E27 E35:E36 E44:E45 E53:E54 E62:E63 E71:E72 E80:E81 E89:E90 E98:E99 E107:E108 E116:E117 E125:E126 E134:E135 E143:E144 E152:E153 E161:E162 E170:E171 E179:E180 E188:E189 E197:E198 E206:E207 E215:E216 E224:E225 E233:E234 E242:E243 E251:E252 E260:E261 E269:E270 E278:E279 E287:E288 E296:E297 E305:E306 E314:E315 E323:E324 E332:E333 E341:E342 E350:E351 E359:E360 E368:E369 E377:E378 E386:E387 E395:E396 E404:E405">
      <formula1>'Paramètres'!$A$3:$A$35</formula1>
    </dataValidation>
  </dataValidations>
  <hyperlinks>
    <hyperlink r:id="rId2" ref="B6"/>
  </hyperlinks>
  <printOptions horizontalCentered="1"/>
  <pageMargins bottom="0.75" footer="0.0" header="0.0" left="0.7" right="0.7" top="0.75"/>
  <pageSetup fitToHeight="0" paperSize="9" orientation="portrait" pageOrder="overThenDown"/>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5.0"/>
    <col customWidth="1" min="2" max="2" width="19.25"/>
    <col customWidth="1" min="3" max="3" width="9.25"/>
    <col customWidth="1" min="4" max="4" width="21.38"/>
    <col customWidth="1" min="5" max="5" width="39.13"/>
    <col customWidth="1" min="6" max="6" width="8.75"/>
    <col customWidth="1" min="7" max="7" width="8.88"/>
    <col customWidth="1" min="8" max="8" width="8.63"/>
    <col customWidth="1" min="9" max="9" width="13.25"/>
    <col customWidth="1" min="10" max="10" width="26.75"/>
    <col customWidth="1" min="11" max="11" width="17.88"/>
  </cols>
  <sheetData>
    <row r="1">
      <c r="A1" s="46" t="s">
        <v>1</v>
      </c>
      <c r="C1" s="47" t="s">
        <v>127</v>
      </c>
      <c r="E1" s="48" t="s">
        <v>128</v>
      </c>
    </row>
    <row r="2">
      <c r="A2" s="49"/>
      <c r="B2" s="49"/>
      <c r="C2" s="50" t="s">
        <v>129</v>
      </c>
    </row>
    <row r="3">
      <c r="A3" s="51"/>
      <c r="B3" s="51"/>
      <c r="C3" s="51"/>
      <c r="D3" s="51"/>
      <c r="E3" s="51"/>
      <c r="F3" s="51"/>
      <c r="G3" s="51"/>
      <c r="H3" s="51"/>
      <c r="I3" s="51"/>
      <c r="J3" s="51"/>
    </row>
    <row r="4">
      <c r="A4" s="52" t="s">
        <v>130</v>
      </c>
      <c r="B4" s="53" t="s">
        <v>6</v>
      </c>
      <c r="C4" s="54" t="s">
        <v>131</v>
      </c>
      <c r="D4" s="55" t="s">
        <v>12</v>
      </c>
      <c r="E4" s="55" t="s">
        <v>14</v>
      </c>
      <c r="F4" s="54" t="s">
        <v>15</v>
      </c>
      <c r="G4" s="54" t="s">
        <v>19</v>
      </c>
      <c r="H4" s="54" t="s">
        <v>17</v>
      </c>
      <c r="I4" s="54" t="s">
        <v>132</v>
      </c>
      <c r="J4" s="51"/>
    </row>
    <row r="5">
      <c r="A5" s="56">
        <f>Livret!A8</f>
        <v>1</v>
      </c>
      <c r="B5" s="57">
        <f>Livret!C8</f>
        <v>46114</v>
      </c>
      <c r="C5" s="58" t="str">
        <f>Livret!C9</f>
        <v>8h30</v>
      </c>
      <c r="D5" s="59" t="str">
        <f>Livret!C10</f>
        <v>Cheval Blanc- Trou du rat</v>
      </c>
      <c r="E5" s="60" t="str">
        <f>Livret!E10</f>
        <v/>
      </c>
      <c r="F5" s="58" t="str">
        <f>Livret!C11</f>
        <v>5h30</v>
      </c>
      <c r="G5" s="58">
        <f>Livret!C12</f>
        <v>530</v>
      </c>
      <c r="H5" s="61" t="str">
        <f>Livret!E11</f>
        <v>13,200 km</v>
      </c>
      <c r="I5" s="61" t="str">
        <f t="shared" ref="I5:I49" si="1">LEFT(J5,12)</f>
        <v>Jean Pierre </v>
      </c>
      <c r="J5" s="51" t="str">
        <f>Livret!E8</f>
        <v>Jean Pierre     06 63 14 13 05</v>
      </c>
    </row>
    <row r="6">
      <c r="A6" s="56">
        <f t="shared" ref="A6:A49" si="2">A5+1</f>
        <v>2</v>
      </c>
      <c r="B6" s="57">
        <f>Livret!C17</f>
        <v>46114</v>
      </c>
      <c r="C6" s="62" t="str">
        <f>Livret!C18</f>
        <v>13h30</v>
      </c>
      <c r="D6" s="63" t="str">
        <f>Livret!C19</f>
        <v>Tarascon - St Gabriel - Planet</v>
      </c>
      <c r="E6" s="64" t="str">
        <f>Livret!E19</f>
        <v>La Tour de guet</v>
      </c>
      <c r="F6" s="62" t="str">
        <f>Livret!C20</f>
        <v>2h45</v>
      </c>
      <c r="G6" s="62">
        <f>Livret!C21</f>
        <v>230</v>
      </c>
      <c r="H6" s="61" t="str">
        <f>Livret!E20</f>
        <v>9,100 Km</v>
      </c>
      <c r="I6" s="61" t="str">
        <f t="shared" si="1"/>
        <v>Jean Yves   </v>
      </c>
      <c r="J6" s="51" t="str">
        <f>Livret!E17</f>
        <v>Jean Yves      06 88 26 68 85</v>
      </c>
    </row>
    <row r="7">
      <c r="A7" s="56">
        <f t="shared" si="2"/>
        <v>3</v>
      </c>
      <c r="B7" s="57">
        <f>Livret!C26</f>
        <v>46116</v>
      </c>
      <c r="C7" s="62" t="str">
        <f>Livret!C27</f>
        <v>13h30</v>
      </c>
      <c r="D7" s="63" t="str">
        <f>Livret!C28</f>
        <v>Cavaillon - Vidauque</v>
      </c>
      <c r="E7" s="64" t="str">
        <f>Livret!E28</f>
        <v>Badarel</v>
      </c>
      <c r="F7" s="62" t="str">
        <f>Livret!C29</f>
        <v>3h15</v>
      </c>
      <c r="G7" s="62">
        <f>Livret!C30</f>
        <v>390</v>
      </c>
      <c r="H7" s="61" t="str">
        <f>Livret!E29</f>
        <v>9,100 Km</v>
      </c>
      <c r="I7" s="61" t="str">
        <f t="shared" si="1"/>
        <v>Jean Pierre </v>
      </c>
      <c r="J7" s="51" t="str">
        <f>Livret!E26</f>
        <v>Jean Pierre     06 63 14 13 05</v>
      </c>
    </row>
    <row r="8">
      <c r="A8" s="56">
        <f t="shared" si="2"/>
        <v>4</v>
      </c>
      <c r="B8" s="57">
        <f>Livret!C35</f>
        <v>46121</v>
      </c>
      <c r="C8" s="58" t="str">
        <f>Livret!C36</f>
        <v>13h30</v>
      </c>
      <c r="D8" s="59" t="str">
        <f>Livret!C37</f>
        <v>Mouriès - Anellier</v>
      </c>
      <c r="E8" s="65" t="str">
        <f>Livret!E37</f>
        <v>Le canal de Craponne</v>
      </c>
      <c r="F8" s="58" t="str">
        <f>Livret!C38</f>
        <v>3h</v>
      </c>
      <c r="G8" s="58" t="str">
        <f>Livret!C39</f>
        <v>100m </v>
      </c>
      <c r="H8" s="61" t="str">
        <f>Livret!E38</f>
        <v>8 km                                                    </v>
      </c>
      <c r="I8" s="61" t="str">
        <f t="shared" si="1"/>
        <v>Aimé        </v>
      </c>
      <c r="J8" s="51" t="str">
        <f>Livret!E35</f>
        <v>Aimé                 06 84 57 23 44 </v>
      </c>
    </row>
    <row r="9">
      <c r="A9" s="56">
        <f t="shared" si="2"/>
        <v>5</v>
      </c>
      <c r="B9" s="57">
        <f>Livret!C44</f>
        <v>46123</v>
      </c>
      <c r="C9" s="66" t="str">
        <f>Livret!C45</f>
        <v>13h30</v>
      </c>
      <c r="D9" s="59" t="str">
        <f>Livret!C46</f>
        <v>Tarascon - Frigolet - Haut</v>
      </c>
      <c r="E9" s="60" t="str">
        <f>Livret!E46</f>
        <v>La croix de chaulet</v>
      </c>
      <c r="F9" s="58" t="str">
        <f>Livret!C47</f>
        <v>3H30</v>
      </c>
      <c r="G9" s="58">
        <f>Livret!C48</f>
        <v>200</v>
      </c>
      <c r="H9" s="61" t="str">
        <f>Livret!E47</f>
        <v>9,2 km</v>
      </c>
      <c r="I9" s="61" t="str">
        <f t="shared" si="1"/>
        <v>Olivier     </v>
      </c>
      <c r="J9" s="51" t="str">
        <f>Livret!E44</f>
        <v>Olivier          07 83 66 24 45 </v>
      </c>
    </row>
    <row r="10">
      <c r="A10" s="56">
        <f t="shared" si="2"/>
        <v>6</v>
      </c>
      <c r="B10" s="57">
        <f>Livret!C53</f>
        <v>46135</v>
      </c>
      <c r="C10" s="58" t="str">
        <f>Livret!C54</f>
        <v>13h30</v>
      </c>
      <c r="D10" s="63" t="str">
        <f>Livret!C55</f>
        <v>Paradou - parking du
 centre équestre</v>
      </c>
      <c r="E10" s="60" t="str">
        <f>Livret!E55</f>
        <v>Le Défens</v>
      </c>
      <c r="F10" s="58" t="str">
        <f>Livret!C56</f>
        <v>3h30</v>
      </c>
      <c r="G10" s="58" t="str">
        <f>Livret!C57</f>
        <v>130 m</v>
      </c>
      <c r="H10" s="61" t="str">
        <f>Livret!E56</f>
        <v>10,5 km</v>
      </c>
      <c r="I10" s="61" t="str">
        <f t="shared" si="1"/>
        <v>Jean Pierre </v>
      </c>
      <c r="J10" s="51" t="str">
        <f>Livret!E53</f>
        <v>Jean Pierre     06 63 14 13 05</v>
      </c>
    </row>
    <row r="11">
      <c r="A11" s="56">
        <f t="shared" si="2"/>
        <v>7</v>
      </c>
      <c r="B11" s="57">
        <f>Livret!C62</f>
        <v>46137</v>
      </c>
      <c r="C11" s="62" t="str">
        <f>Livret!C63</f>
        <v>13h30</v>
      </c>
      <c r="D11" s="63" t="str">
        <f>Livret!C64</f>
        <v/>
      </c>
      <c r="E11" s="64" t="str">
        <f>Livret!E64</f>
        <v>à   définir</v>
      </c>
      <c r="F11" s="62" t="str">
        <f>Livret!C65</f>
        <v/>
      </c>
      <c r="G11" s="62" t="str">
        <f>Livret!C66</f>
        <v/>
      </c>
      <c r="H11" s="61" t="str">
        <f>Livret!E65</f>
        <v/>
      </c>
      <c r="I11" s="61" t="str">
        <f t="shared" si="1"/>
        <v>Patrick     </v>
      </c>
      <c r="J11" s="51" t="str">
        <f>Livret!E62</f>
        <v>Patrick               06 33 68 59 75</v>
      </c>
    </row>
    <row r="12">
      <c r="A12" s="56">
        <f t="shared" si="2"/>
        <v>8</v>
      </c>
      <c r="B12" s="57">
        <f>Livret!C71</f>
        <v>46138</v>
      </c>
      <c r="C12" s="62" t="str">
        <f>Livret!C72</f>
        <v>8h30</v>
      </c>
      <c r="D12" s="63" t="str">
        <f>Livret!C73</f>
        <v/>
      </c>
      <c r="E12" s="64" t="str">
        <f>Livret!E73</f>
        <v>à définir</v>
      </c>
      <c r="F12" s="62" t="str">
        <f>Livret!C74</f>
        <v/>
      </c>
      <c r="G12" s="62" t="str">
        <f>Livret!C75</f>
        <v/>
      </c>
      <c r="H12" s="61" t="str">
        <f>Livret!E74</f>
        <v/>
      </c>
      <c r="I12" s="61" t="str">
        <f t="shared" si="1"/>
        <v>Patrick     </v>
      </c>
      <c r="J12" s="51" t="str">
        <f>Livret!E71</f>
        <v>Patrick               06 33 68 59 75</v>
      </c>
    </row>
    <row r="13">
      <c r="A13" s="56">
        <f t="shared" si="2"/>
        <v>9</v>
      </c>
      <c r="B13" s="57">
        <f>Livret!C80</f>
        <v>46142</v>
      </c>
      <c r="C13" s="58" t="str">
        <f>Livret!C81</f>
        <v>8h30</v>
      </c>
      <c r="D13" s="63" t="str">
        <f>Livret!C82</f>
        <v>Montfrin - Place Liberté</v>
      </c>
      <c r="E13" s="60" t="str">
        <f>Livret!E82</f>
        <v>Montfrin- Thésiers</v>
      </c>
      <c r="F13" s="58" t="str">
        <f>Livret!C83</f>
        <v>6 H</v>
      </c>
      <c r="G13" s="58" t="str">
        <f>Livret!C84</f>
        <v>260 m</v>
      </c>
      <c r="H13" s="61" t="str">
        <f>Livret!E83</f>
        <v>15 KM</v>
      </c>
      <c r="I13" s="61" t="str">
        <f t="shared" si="1"/>
        <v>Jean Yves   </v>
      </c>
      <c r="J13" s="51" t="str">
        <f>Livret!E80</f>
        <v>Jean Yves      06 88 26 68 85</v>
      </c>
    </row>
    <row r="14">
      <c r="A14" s="56">
        <f t="shared" si="2"/>
        <v>10</v>
      </c>
      <c r="B14" s="57">
        <f>Livret!C89</f>
        <v>46142</v>
      </c>
      <c r="C14" s="62" t="str">
        <f>Livret!C90</f>
        <v>13h30</v>
      </c>
      <c r="D14" s="63" t="str">
        <f>Livret!C91</f>
        <v>Fontvieille - Les Arènes</v>
      </c>
      <c r="E14" s="64" t="str">
        <f>Livret!E91</f>
        <v>Eglise ruinée st pierre</v>
      </c>
      <c r="F14" s="62" t="str">
        <f>Livret!C92</f>
        <v>3H30</v>
      </c>
      <c r="G14" s="62">
        <f>Livret!C93</f>
        <v>129</v>
      </c>
      <c r="H14" s="61" t="str">
        <f>Livret!E92</f>
        <v>9,5 km</v>
      </c>
      <c r="I14" s="61" t="str">
        <f t="shared" si="1"/>
        <v>Olivier     </v>
      </c>
      <c r="J14" s="51" t="str">
        <f>Livret!E89</f>
        <v>Olivier          07 83 66 24 45 </v>
      </c>
    </row>
    <row r="15">
      <c r="A15" s="56">
        <f t="shared" si="2"/>
        <v>11</v>
      </c>
      <c r="B15" s="57">
        <f>Livret!C98</f>
        <v>46144</v>
      </c>
      <c r="C15" s="62" t="str">
        <f>Livret!C99</f>
        <v>13h30</v>
      </c>
      <c r="D15" s="63" t="str">
        <f>Livret!C100</f>
        <v>Maussane
Les Trincades</v>
      </c>
      <c r="E15" s="64" t="str">
        <f>Livret!E100</f>
        <v>Le tour des trincades</v>
      </c>
      <c r="F15" s="62" t="str">
        <f>Livret!C101</f>
        <v>            3 h</v>
      </c>
      <c r="G15" s="62" t="str">
        <f>Livret!C102</f>
        <v>315 m</v>
      </c>
      <c r="H15" s="61" t="str">
        <f>Livret!E101</f>
        <v>9,5 Km</v>
      </c>
      <c r="I15" s="61" t="str">
        <f t="shared" si="1"/>
        <v>Jean Yves   </v>
      </c>
      <c r="J15" s="51" t="str">
        <f>Livret!E98</f>
        <v>Jean Yves      06 88 26 68 85</v>
      </c>
    </row>
    <row r="16">
      <c r="A16" s="56">
        <f t="shared" si="2"/>
        <v>12</v>
      </c>
      <c r="B16" s="57">
        <f>Livret!C107</f>
        <v>46149</v>
      </c>
      <c r="C16" s="58" t="str">
        <f>Livret!C108</f>
        <v>13h30</v>
      </c>
      <c r="D16" s="63" t="str">
        <f>Livret!C109</f>
        <v>St Michel de Frigolet - Abbaye</v>
      </c>
      <c r="E16" s="60" t="str">
        <f>Livret!E109</f>
        <v>De St Michel de Frigolet à Boulbon</v>
      </c>
      <c r="F16" s="58" t="str">
        <f>Livret!C110</f>
        <v>3h 30</v>
      </c>
      <c r="G16" s="58" t="str">
        <f>Livret!C111</f>
        <v>254 m</v>
      </c>
      <c r="H16" s="61" t="str">
        <f>Livret!E110</f>
        <v>10 km</v>
      </c>
      <c r="I16" s="61" t="str">
        <f t="shared" si="1"/>
        <v>Alçay       </v>
      </c>
      <c r="J16" s="51" t="str">
        <f>Livret!E107</f>
        <v>Alçay                 06 87 21 12 33</v>
      </c>
    </row>
    <row r="17">
      <c r="A17" s="56">
        <f t="shared" si="2"/>
        <v>13</v>
      </c>
      <c r="B17" s="57">
        <f>Livret!C116</f>
        <v>46151</v>
      </c>
      <c r="C17" s="58" t="str">
        <f>Livret!C117</f>
        <v/>
      </c>
      <c r="D17" s="63" t="str">
        <f>Livret!C118</f>
        <v/>
      </c>
      <c r="E17" s="60" t="str">
        <f>Livret!E118</f>
        <v/>
      </c>
      <c r="F17" s="58" t="str">
        <f>Livret!C119</f>
        <v/>
      </c>
      <c r="G17" s="58" t="str">
        <f>Livret!C120</f>
        <v/>
      </c>
      <c r="H17" s="61" t="str">
        <f>Livret!E119</f>
        <v/>
      </c>
      <c r="I17" s="61" t="str">
        <f t="shared" si="1"/>
        <v>Patrick     </v>
      </c>
      <c r="J17" s="51" t="str">
        <f>Livret!E116</f>
        <v>Patrick               06 33 68 59 75</v>
      </c>
    </row>
    <row r="18">
      <c r="A18" s="56">
        <f t="shared" si="2"/>
        <v>14</v>
      </c>
      <c r="B18" s="57">
        <f>Livret!C125</f>
        <v>46152</v>
      </c>
      <c r="C18" s="62" t="str">
        <f>Livret!C126</f>
        <v/>
      </c>
      <c r="D18" s="63" t="str">
        <f>Livret!C127</f>
        <v/>
      </c>
      <c r="E18" s="64" t="str">
        <f>Livret!E127</f>
        <v>à définir</v>
      </c>
      <c r="F18" s="62" t="str">
        <f>Livret!C128</f>
        <v/>
      </c>
      <c r="G18" s="62" t="str">
        <f>Livret!C129</f>
        <v/>
      </c>
      <c r="H18" s="61" t="str">
        <f>Livret!E128</f>
        <v/>
      </c>
      <c r="I18" s="61" t="str">
        <f t="shared" si="1"/>
        <v>Patrick     </v>
      </c>
      <c r="J18" s="51" t="str">
        <f>Livret!E125</f>
        <v>Patrick               06 33 68 59 75</v>
      </c>
    </row>
    <row r="19">
      <c r="A19" s="56">
        <f t="shared" si="2"/>
        <v>15</v>
      </c>
      <c r="B19" s="57">
        <f>Livret!C134</f>
        <v>46158</v>
      </c>
      <c r="C19" s="58" t="str">
        <f>Livret!C135</f>
        <v>13h30</v>
      </c>
      <c r="D19" s="63" t="str">
        <f>Livret!C136</f>
        <v>Barbentane - Cimetière</v>
      </c>
      <c r="E19" s="60" t="str">
        <f>Livret!E136</f>
        <v>La Croix des Veuves</v>
      </c>
      <c r="F19" s="58" t="str">
        <f>Livret!C137</f>
        <v>3h 30</v>
      </c>
      <c r="G19" s="58" t="str">
        <f>Livret!C138</f>
        <v>220 m</v>
      </c>
      <c r="H19" s="61" t="str">
        <f>Livret!E137</f>
        <v>9,7 km</v>
      </c>
      <c r="I19" s="61" t="str">
        <f t="shared" si="1"/>
        <v>Alçay       </v>
      </c>
      <c r="J19" s="51" t="str">
        <f>Livret!E134</f>
        <v>Alçay                 06 87 21 12 33</v>
      </c>
    </row>
    <row r="20">
      <c r="A20" s="56">
        <f t="shared" si="2"/>
        <v>16</v>
      </c>
      <c r="B20" s="57">
        <f>Livret!C143</f>
        <v>46159</v>
      </c>
      <c r="C20" s="62" t="str">
        <f>Livret!C144</f>
        <v>8h30</v>
      </c>
      <c r="D20" s="63" t="str">
        <f>Livret!C145</f>
        <v>Lussan</v>
      </c>
      <c r="E20" s="64" t="str">
        <f>Livret!E145</f>
        <v>Les Concluses</v>
      </c>
      <c r="F20" s="62" t="str">
        <f>Livret!C146</f>
        <v>4 h</v>
      </c>
      <c r="G20" s="62" t="str">
        <f>Livret!C147</f>
        <v>236 m</v>
      </c>
      <c r="H20" s="61" t="str">
        <f>Livret!E146</f>
        <v>10,800 Km</v>
      </c>
      <c r="I20" s="61" t="str">
        <f t="shared" si="1"/>
        <v>Aimé        </v>
      </c>
      <c r="J20" s="51" t="str">
        <f>Livret!E143</f>
        <v>Aimé                 06 84 57 23 44 </v>
      </c>
    </row>
    <row r="21">
      <c r="A21" s="56">
        <f t="shared" si="2"/>
        <v>17</v>
      </c>
      <c r="B21" s="57">
        <f>Livret!C152</f>
        <v>46170</v>
      </c>
      <c r="C21" s="62" t="str">
        <f>Livret!C153</f>
        <v>8h30</v>
      </c>
      <c r="D21" s="63" t="str">
        <f>Livret!C154</f>
        <v>Caromb - Lac du Paty</v>
      </c>
      <c r="E21" s="60" t="str">
        <f>Livret!E154</f>
        <v>Le rocher de la Madeleine</v>
      </c>
      <c r="F21" s="58" t="str">
        <f>Livret!C155</f>
        <v>5h30</v>
      </c>
      <c r="G21" s="58" t="str">
        <f>Livret!C156</f>
        <v>520 m</v>
      </c>
      <c r="H21" s="61" t="str">
        <f>Livret!E155</f>
        <v>14,5 km</v>
      </c>
      <c r="I21" s="61" t="str">
        <f t="shared" si="1"/>
        <v>Aimé        </v>
      </c>
      <c r="J21" s="51" t="str">
        <f>Livret!E152</f>
        <v>Aimé                 06 84 57 23 44 </v>
      </c>
    </row>
    <row r="22">
      <c r="A22" s="56">
        <f t="shared" si="2"/>
        <v>18</v>
      </c>
      <c r="B22" s="57">
        <f>Livret!C161</f>
        <v>46170</v>
      </c>
      <c r="C22" s="58" t="str">
        <f>Livret!C162</f>
        <v>13h30</v>
      </c>
      <c r="D22" s="63" t="str">
        <f>Livret!C163</f>
        <v>Maussane - Agora</v>
      </c>
      <c r="E22" s="60" t="str">
        <f>Livret!E163</f>
        <v>Le grand Méjean</v>
      </c>
      <c r="F22" s="58" t="str">
        <f>Livret!C164</f>
        <v>3 h30</v>
      </c>
      <c r="G22" s="58" t="str">
        <f>Livret!C165</f>
        <v>218 m</v>
      </c>
      <c r="H22" s="61" t="str">
        <f>Livret!E164</f>
        <v>9,8 km</v>
      </c>
      <c r="I22" s="61" t="str">
        <f t="shared" si="1"/>
        <v>Olivier     </v>
      </c>
      <c r="J22" s="51" t="str">
        <f>Livret!E161</f>
        <v>Olivier          07 83 66 24 45 </v>
      </c>
    </row>
    <row r="23">
      <c r="A23" s="56">
        <f t="shared" si="2"/>
        <v>19</v>
      </c>
      <c r="B23" s="57">
        <f>Livret!C170</f>
        <v>46172</v>
      </c>
      <c r="C23" s="58" t="str">
        <f>Livret!C171</f>
        <v>13h30</v>
      </c>
      <c r="D23" s="63" t="str">
        <f>Livret!C172</f>
        <v>Eygalières - Mas de Montfort</v>
      </c>
      <c r="E23" s="60" t="str">
        <f>Livret!E172</f>
        <v>Les Martelles</v>
      </c>
      <c r="F23" s="58" t="str">
        <f>Livret!C173</f>
        <v>3h 30</v>
      </c>
      <c r="G23" s="58" t="str">
        <f>Livret!C174</f>
        <v>252 m</v>
      </c>
      <c r="H23" s="61" t="str">
        <f>Livret!E173</f>
        <v>9,1 km</v>
      </c>
      <c r="I23" s="61" t="str">
        <f t="shared" si="1"/>
        <v>Alçay       </v>
      </c>
      <c r="J23" s="51" t="str">
        <f>Livret!E170</f>
        <v>Alçay                 06 87 21 12 33</v>
      </c>
    </row>
    <row r="24">
      <c r="A24" s="56">
        <f t="shared" si="2"/>
        <v>20</v>
      </c>
      <c r="B24" s="57">
        <f>Livret!C179</f>
        <v>46177</v>
      </c>
      <c r="C24" s="62" t="str">
        <f>Livret!C180</f>
        <v>8h30</v>
      </c>
      <c r="D24" s="63" t="str">
        <f>Livret!C181</f>
        <v>Les Baux - Rocher Troué</v>
      </c>
      <c r="E24" s="64" t="str">
        <f>Livret!E181</f>
        <v>Le tour des Baux par chappelle Trémaé</v>
      </c>
      <c r="F24" s="62" t="str">
        <f>Livret!C182</f>
        <v>3 h</v>
      </c>
      <c r="G24" s="62" t="str">
        <f>Livret!C183</f>
        <v>250 m</v>
      </c>
      <c r="H24" s="61" t="str">
        <f>Livret!E182</f>
        <v>9 Km</v>
      </c>
      <c r="I24" s="61" t="str">
        <f t="shared" si="1"/>
        <v>Jean Yves   </v>
      </c>
      <c r="J24" s="51" t="str">
        <f>Livret!E179</f>
        <v>Jean Yves      06 88 26 68 85</v>
      </c>
    </row>
    <row r="25">
      <c r="A25" s="56">
        <f t="shared" si="2"/>
        <v>21</v>
      </c>
      <c r="B25" s="67">
        <f>Livret!C188</f>
        <v>46179</v>
      </c>
      <c r="C25" s="62" t="str">
        <f>Livret!C189</f>
        <v>13h30</v>
      </c>
      <c r="D25" s="63" t="str">
        <f>Livret!C190</f>
        <v>Cheval Blanc - Font de l'Orme</v>
      </c>
      <c r="E25" s="64" t="str">
        <f>Livret!E190</f>
        <v>La Combe de l'Euse</v>
      </c>
      <c r="F25" s="62" t="str">
        <f>Livret!C191</f>
        <v>3h30</v>
      </c>
      <c r="G25" s="62" t="str">
        <f>Livret!C192</f>
        <v>260 m</v>
      </c>
      <c r="H25" s="61" t="str">
        <f>Livret!E191</f>
        <v>9,8 KM</v>
      </c>
      <c r="I25" s="61" t="str">
        <f t="shared" si="1"/>
        <v>Aimé        </v>
      </c>
      <c r="J25" s="51" t="str">
        <f>Livret!E188</f>
        <v>Aimé                 06 84 57 23 44 </v>
      </c>
    </row>
    <row r="26">
      <c r="A26" s="56">
        <f t="shared" si="2"/>
        <v>22</v>
      </c>
      <c r="B26" s="57">
        <f>Livret!C197</f>
        <v>46180</v>
      </c>
      <c r="C26" s="62" t="str">
        <f>Livret!C198</f>
        <v>8h30</v>
      </c>
      <c r="D26" s="63" t="str">
        <f>Livret!C199</f>
        <v>Miramas le Vieux</v>
      </c>
      <c r="E26" s="64" t="str">
        <f>Livret!E199</f>
        <v>La Poudrerie</v>
      </c>
      <c r="F26" s="62" t="str">
        <f>Livret!C200</f>
        <v>5 h </v>
      </c>
      <c r="G26" s="62" t="str">
        <f>Livret!C201</f>
        <v>75 m</v>
      </c>
      <c r="H26" s="61" t="str">
        <f>Livret!E200</f>
        <v>16 km</v>
      </c>
      <c r="I26" s="61" t="str">
        <f t="shared" si="1"/>
        <v>Olivier     </v>
      </c>
      <c r="J26" s="51" t="str">
        <f>Livret!E197</f>
        <v>Olivier          07 83 66 24 45 </v>
      </c>
    </row>
    <row r="27">
      <c r="A27" s="56">
        <f t="shared" si="2"/>
        <v>23</v>
      </c>
      <c r="B27" s="57">
        <f>Livret!C206</f>
        <v>46184</v>
      </c>
      <c r="C27" s="62" t="str">
        <f>Livret!C207</f>
        <v>8h30</v>
      </c>
      <c r="D27" s="63" t="str">
        <f>Livret!C208</f>
        <v>Mormoiron - Salettes</v>
      </c>
      <c r="E27" s="64" t="str">
        <f>Livret!E208</f>
        <v>Les Ocres</v>
      </c>
      <c r="F27" s="62" t="str">
        <f>Livret!C209</f>
        <v>5h 30</v>
      </c>
      <c r="G27" s="62" t="str">
        <f>Livret!C210</f>
        <v>310 m</v>
      </c>
      <c r="H27" s="61" t="str">
        <f>Livret!E209</f>
        <v>14 km</v>
      </c>
      <c r="I27" s="61" t="str">
        <f t="shared" si="1"/>
        <v>Alçay       </v>
      </c>
      <c r="J27" s="51" t="str">
        <f>Livret!E206</f>
        <v>Alçay                 06 87 21 12 33</v>
      </c>
    </row>
    <row r="28">
      <c r="A28" s="56">
        <f t="shared" si="2"/>
        <v>24</v>
      </c>
      <c r="B28" s="57">
        <f>Livret!C215</f>
        <v>46193</v>
      </c>
      <c r="C28" s="58" t="str">
        <f>Livret!C216</f>
        <v/>
      </c>
      <c r="D28" s="63" t="str">
        <f>Livret!C217</f>
        <v/>
      </c>
      <c r="E28" s="60" t="str">
        <f>Livret!E217</f>
        <v>rando gourmande</v>
      </c>
      <c r="F28" s="58" t="str">
        <f>Livret!C218</f>
        <v/>
      </c>
      <c r="G28" s="58" t="str">
        <f>Livret!C219</f>
        <v/>
      </c>
      <c r="H28" s="61" t="str">
        <f>Livret!E218</f>
        <v/>
      </c>
      <c r="I28" s="61" t="str">
        <f t="shared" si="1"/>
        <v>Jean Pierre </v>
      </c>
      <c r="J28" s="51" t="str">
        <f>Livret!E215</f>
        <v>Jean Pierre     06 63 14 13 05</v>
      </c>
    </row>
    <row r="29">
      <c r="A29" s="56">
        <f t="shared" si="2"/>
        <v>25</v>
      </c>
      <c r="B29" s="57" t="str">
        <f>Livret!C224</f>
        <v/>
      </c>
      <c r="C29" s="62" t="str">
        <f>Livret!C225</f>
        <v/>
      </c>
      <c r="D29" s="63" t="str">
        <f>Livret!C226</f>
        <v/>
      </c>
      <c r="E29" s="64" t="str">
        <f>Livret!E226</f>
        <v/>
      </c>
      <c r="F29" s="62" t="str">
        <f>Livret!C227</f>
        <v/>
      </c>
      <c r="G29" s="62" t="str">
        <f>Livret!C228</f>
        <v/>
      </c>
      <c r="H29" s="61" t="str">
        <f>Livret!E227</f>
        <v/>
      </c>
      <c r="I29" s="61" t="str">
        <f t="shared" si="1"/>
        <v/>
      </c>
      <c r="J29" s="51" t="str">
        <f>Livret!E224</f>
        <v/>
      </c>
    </row>
    <row r="30">
      <c r="A30" s="56">
        <f t="shared" si="2"/>
        <v>26</v>
      </c>
      <c r="B30" s="57" t="str">
        <f>Livret!C233</f>
        <v/>
      </c>
      <c r="C30" s="62" t="str">
        <f>Livret!C234</f>
        <v/>
      </c>
      <c r="D30" s="63" t="str">
        <f>Livret!C235</f>
        <v/>
      </c>
      <c r="E30" s="64" t="str">
        <f>Livret!E235</f>
        <v/>
      </c>
      <c r="F30" s="62"/>
      <c r="G30" s="62" t="str">
        <f>Livret!C237</f>
        <v/>
      </c>
      <c r="H30" s="61" t="str">
        <f>Livret!E236</f>
        <v/>
      </c>
      <c r="I30" s="61" t="str">
        <f t="shared" si="1"/>
        <v/>
      </c>
      <c r="J30" s="51" t="str">
        <f>Livret!E233</f>
        <v/>
      </c>
    </row>
    <row r="31">
      <c r="A31" s="56">
        <f t="shared" si="2"/>
        <v>27</v>
      </c>
      <c r="B31" s="57" t="str">
        <f>Livret!C242</f>
        <v/>
      </c>
      <c r="C31" s="62" t="str">
        <f>Livret!C243</f>
        <v/>
      </c>
      <c r="D31" s="63" t="str">
        <f>Livret!C244</f>
        <v/>
      </c>
      <c r="E31" s="64" t="str">
        <f>Livret!E244</f>
        <v/>
      </c>
      <c r="F31" s="62" t="str">
        <f>Livret!C245</f>
        <v/>
      </c>
      <c r="G31" s="62" t="str">
        <f>Livret!C246</f>
        <v/>
      </c>
      <c r="H31" s="61" t="str">
        <f>Livret!E245</f>
        <v/>
      </c>
      <c r="I31" s="61" t="str">
        <f t="shared" si="1"/>
        <v/>
      </c>
      <c r="J31" s="51" t="str">
        <f>Livret!E242</f>
        <v/>
      </c>
    </row>
    <row r="32">
      <c r="A32" s="56">
        <f t="shared" si="2"/>
        <v>28</v>
      </c>
      <c r="B32" s="57" t="str">
        <f>Livret!C251</f>
        <v/>
      </c>
      <c r="C32" s="58" t="str">
        <f>Livret!C252</f>
        <v/>
      </c>
      <c r="D32" s="63" t="str">
        <f>Livret!C253</f>
        <v/>
      </c>
      <c r="E32" s="60" t="str">
        <f>Livret!E253</f>
        <v/>
      </c>
      <c r="F32" s="58" t="str">
        <f>Livret!C254</f>
        <v/>
      </c>
      <c r="G32" s="58" t="str">
        <f>Livret!C255</f>
        <v/>
      </c>
      <c r="H32" s="61" t="str">
        <f>Livret!E254</f>
        <v/>
      </c>
      <c r="I32" s="61" t="str">
        <f t="shared" si="1"/>
        <v/>
      </c>
      <c r="J32" s="51" t="str">
        <f>Livret!E251</f>
        <v/>
      </c>
    </row>
    <row r="33">
      <c r="A33" s="56">
        <f t="shared" si="2"/>
        <v>29</v>
      </c>
      <c r="B33" s="57" t="str">
        <f>Livret!C260</f>
        <v/>
      </c>
      <c r="C33" s="62" t="str">
        <f>Livret!C261</f>
        <v/>
      </c>
      <c r="D33" s="63" t="str">
        <f>Livret!C262</f>
        <v/>
      </c>
      <c r="E33" s="64" t="str">
        <f>Livret!E262</f>
        <v/>
      </c>
      <c r="F33" s="62" t="str">
        <f>Livret!C263</f>
        <v/>
      </c>
      <c r="G33" s="62" t="str">
        <f>Livret!C264</f>
        <v/>
      </c>
      <c r="H33" s="61" t="str">
        <f>Livret!E263</f>
        <v/>
      </c>
      <c r="I33" s="61" t="str">
        <f t="shared" si="1"/>
        <v/>
      </c>
      <c r="J33" s="51" t="str">
        <f>Livret!E260</f>
        <v/>
      </c>
    </row>
    <row r="34">
      <c r="A34" s="56">
        <f t="shared" si="2"/>
        <v>30</v>
      </c>
      <c r="B34" s="57" t="str">
        <f>Livret!C269</f>
        <v/>
      </c>
      <c r="C34" s="62" t="str">
        <f>Livret!C270</f>
        <v/>
      </c>
      <c r="D34" s="63" t="str">
        <f>Livret!C271</f>
        <v/>
      </c>
      <c r="E34" s="64" t="str">
        <f>Livret!E271</f>
        <v/>
      </c>
      <c r="F34" s="62" t="str">
        <f>Livret!C272</f>
        <v/>
      </c>
      <c r="G34" s="62" t="str">
        <f>Livret!C273</f>
        <v/>
      </c>
      <c r="H34" s="61" t="str">
        <f>Livret!E272</f>
        <v/>
      </c>
      <c r="I34" s="61" t="str">
        <f t="shared" si="1"/>
        <v/>
      </c>
      <c r="J34" s="68" t="str">
        <f>Livret!E269</f>
        <v/>
      </c>
    </row>
    <row r="35">
      <c r="A35" s="56">
        <f t="shared" si="2"/>
        <v>31</v>
      </c>
      <c r="B35" s="57" t="str">
        <f>Livret!C278</f>
        <v/>
      </c>
      <c r="C35" s="62" t="str">
        <f>Livret!C279</f>
        <v/>
      </c>
      <c r="D35" s="63" t="str">
        <f>Livret!C280</f>
        <v/>
      </c>
      <c r="E35" s="64" t="str">
        <f>Livret!E280</f>
        <v/>
      </c>
      <c r="F35" s="62" t="str">
        <f>Livret!C281</f>
        <v/>
      </c>
      <c r="G35" s="62" t="str">
        <f>Livret!C282</f>
        <v/>
      </c>
      <c r="H35" s="61" t="str">
        <f>Livret!E281</f>
        <v/>
      </c>
      <c r="I35" s="61" t="str">
        <f t="shared" si="1"/>
        <v/>
      </c>
      <c r="J35" s="68" t="str">
        <f>Livret!E278</f>
        <v/>
      </c>
    </row>
    <row r="36">
      <c r="A36" s="56">
        <f t="shared" si="2"/>
        <v>32</v>
      </c>
      <c r="B36" s="57" t="str">
        <f>Livret!C287</f>
        <v/>
      </c>
      <c r="C36" s="62" t="str">
        <f>Livret!C288</f>
        <v/>
      </c>
      <c r="D36" s="63" t="str">
        <f>Livret!C289</f>
        <v/>
      </c>
      <c r="E36" s="64" t="str">
        <f>Livret!E289</f>
        <v/>
      </c>
      <c r="F36" s="62" t="str">
        <f>Livret!C290</f>
        <v/>
      </c>
      <c r="G36" s="62" t="str">
        <f>Livret!C291</f>
        <v/>
      </c>
      <c r="H36" s="61" t="str">
        <f>Livret!E290</f>
        <v/>
      </c>
      <c r="I36" s="61" t="str">
        <f t="shared" si="1"/>
        <v/>
      </c>
      <c r="J36" s="68" t="str">
        <f>Livret!E287</f>
        <v/>
      </c>
    </row>
    <row r="37">
      <c r="A37" s="56">
        <f t="shared" si="2"/>
        <v>33</v>
      </c>
      <c r="B37" s="57" t="str">
        <f>Livret!C296</f>
        <v/>
      </c>
      <c r="C37" s="62" t="str">
        <f>Livret!C297</f>
        <v/>
      </c>
      <c r="D37" s="63" t="str">
        <f>Livret!C298</f>
        <v/>
      </c>
      <c r="E37" s="64" t="str">
        <f>Livret!E298</f>
        <v/>
      </c>
      <c r="F37" s="62" t="str">
        <f>Livret!C299</f>
        <v/>
      </c>
      <c r="G37" s="62" t="str">
        <f>Livret!C300</f>
        <v/>
      </c>
      <c r="H37" s="61" t="str">
        <f>Livret!E299</f>
        <v/>
      </c>
      <c r="I37" s="61" t="str">
        <f t="shared" si="1"/>
        <v/>
      </c>
      <c r="J37" s="68" t="str">
        <f>Livret!E296</f>
        <v/>
      </c>
    </row>
    <row r="38">
      <c r="A38" s="56">
        <f t="shared" si="2"/>
        <v>34</v>
      </c>
      <c r="B38" s="57" t="str">
        <f>Livret!C305</f>
        <v/>
      </c>
      <c r="C38" s="62" t="str">
        <f>Livret!C306</f>
        <v/>
      </c>
      <c r="D38" s="63" t="str">
        <f>Livret!C307</f>
        <v/>
      </c>
      <c r="E38" s="64" t="str">
        <f>Livret!E307</f>
        <v/>
      </c>
      <c r="F38" s="62" t="str">
        <f>Livret!C308</f>
        <v/>
      </c>
      <c r="G38" s="62" t="str">
        <f>Livret!C309</f>
        <v/>
      </c>
      <c r="H38" s="61" t="str">
        <f>Livret!E308</f>
        <v/>
      </c>
      <c r="I38" s="61" t="str">
        <f t="shared" si="1"/>
        <v/>
      </c>
      <c r="J38" s="68" t="str">
        <f>Livret!E305</f>
        <v/>
      </c>
    </row>
    <row r="39">
      <c r="A39" s="56">
        <f t="shared" si="2"/>
        <v>35</v>
      </c>
      <c r="B39" s="57" t="str">
        <f>Livret!C314</f>
        <v/>
      </c>
      <c r="C39" s="62" t="str">
        <f>Livret!C315</f>
        <v/>
      </c>
      <c r="D39" s="63" t="str">
        <f>Livret!C316</f>
        <v/>
      </c>
      <c r="E39" s="64" t="str">
        <f>Livret!E316</f>
        <v/>
      </c>
      <c r="F39" s="62" t="str">
        <f>Livret!C317</f>
        <v/>
      </c>
      <c r="G39" s="62" t="str">
        <f>Livret!C318</f>
        <v/>
      </c>
      <c r="H39" s="61" t="str">
        <f>Livret!E317</f>
        <v/>
      </c>
      <c r="I39" s="61" t="str">
        <f t="shared" si="1"/>
        <v/>
      </c>
      <c r="J39" s="68" t="str">
        <f>Livret!E314</f>
        <v/>
      </c>
    </row>
    <row r="40">
      <c r="A40" s="56">
        <f t="shared" si="2"/>
        <v>36</v>
      </c>
      <c r="B40" s="57" t="str">
        <f>Livret!C323</f>
        <v/>
      </c>
      <c r="C40" s="62" t="str">
        <f>Livret!C324</f>
        <v/>
      </c>
      <c r="D40" s="63" t="str">
        <f>Livret!C325</f>
        <v/>
      </c>
      <c r="E40" s="64" t="str">
        <f>Livret!E325</f>
        <v/>
      </c>
      <c r="F40" s="62" t="str">
        <f>Livret!C326</f>
        <v/>
      </c>
      <c r="G40" s="62" t="str">
        <f>Livret!C327</f>
        <v/>
      </c>
      <c r="H40" s="61" t="str">
        <f>Livret!E326</f>
        <v/>
      </c>
      <c r="I40" s="61" t="str">
        <f t="shared" si="1"/>
        <v/>
      </c>
      <c r="J40" s="68" t="str">
        <f>Livret!E323</f>
        <v/>
      </c>
    </row>
    <row r="41">
      <c r="A41" s="56">
        <f t="shared" si="2"/>
        <v>37</v>
      </c>
      <c r="B41" s="57" t="str">
        <f>Livret!C332</f>
        <v/>
      </c>
      <c r="C41" s="62" t="str">
        <f>Livret!C333</f>
        <v/>
      </c>
      <c r="D41" s="63" t="str">
        <f>Livret!C334</f>
        <v/>
      </c>
      <c r="E41" s="64" t="str">
        <f>Livret!E334</f>
        <v/>
      </c>
      <c r="F41" s="62" t="str">
        <f>Livret!C335</f>
        <v/>
      </c>
      <c r="G41" s="62" t="str">
        <f>Livret!C336</f>
        <v/>
      </c>
      <c r="H41" s="61" t="str">
        <f>Livret!E335</f>
        <v/>
      </c>
      <c r="I41" s="61" t="str">
        <f t="shared" si="1"/>
        <v/>
      </c>
      <c r="J41" s="68" t="str">
        <f>Livret!E332</f>
        <v/>
      </c>
    </row>
    <row r="42">
      <c r="A42" s="56">
        <f t="shared" si="2"/>
        <v>38</v>
      </c>
      <c r="B42" s="57" t="str">
        <f>Livret!C341</f>
        <v/>
      </c>
      <c r="C42" s="62" t="str">
        <f>Livret!C342</f>
        <v/>
      </c>
      <c r="D42" s="63" t="str">
        <f>Livret!C343</f>
        <v/>
      </c>
      <c r="E42" s="64" t="str">
        <f>Livret!E343</f>
        <v/>
      </c>
      <c r="F42" s="62" t="str">
        <f>Livret!C344</f>
        <v/>
      </c>
      <c r="G42" s="62" t="str">
        <f>Livret!C345</f>
        <v/>
      </c>
      <c r="H42" s="61" t="str">
        <f>Livret!E344</f>
        <v/>
      </c>
      <c r="I42" s="61" t="str">
        <f t="shared" si="1"/>
        <v/>
      </c>
      <c r="J42" s="68" t="str">
        <f>Livret!E341</f>
        <v/>
      </c>
    </row>
    <row r="43">
      <c r="A43" s="56">
        <f t="shared" si="2"/>
        <v>39</v>
      </c>
      <c r="B43" s="57" t="str">
        <f>Livret!C350</f>
        <v/>
      </c>
      <c r="C43" s="62" t="str">
        <f>Livret!C351</f>
        <v/>
      </c>
      <c r="D43" s="63" t="str">
        <f>Livret!C352</f>
        <v/>
      </c>
      <c r="E43" s="64" t="str">
        <f>Livret!E352</f>
        <v/>
      </c>
      <c r="F43" s="62" t="str">
        <f>Livret!C353</f>
        <v/>
      </c>
      <c r="G43" s="62" t="str">
        <f>Livret!C354</f>
        <v/>
      </c>
      <c r="H43" s="61" t="str">
        <f>Livret!E353</f>
        <v/>
      </c>
      <c r="I43" s="61" t="str">
        <f t="shared" si="1"/>
        <v/>
      </c>
      <c r="J43" s="68" t="str">
        <f>Livret!E350</f>
        <v/>
      </c>
    </row>
    <row r="44">
      <c r="A44" s="56">
        <f t="shared" si="2"/>
        <v>40</v>
      </c>
      <c r="B44" s="57" t="str">
        <f>Livret!C359</f>
        <v/>
      </c>
      <c r="C44" s="62" t="str">
        <f>Livret!C360</f>
        <v/>
      </c>
      <c r="D44" s="63" t="str">
        <f>Livret!C361</f>
        <v/>
      </c>
      <c r="E44" s="64" t="str">
        <f>Livret!E361</f>
        <v/>
      </c>
      <c r="F44" s="62" t="str">
        <f>Livret!C362</f>
        <v/>
      </c>
      <c r="G44" s="62" t="str">
        <f>Livret!C363</f>
        <v/>
      </c>
      <c r="H44" s="61" t="str">
        <f>Livret!E362</f>
        <v/>
      </c>
      <c r="I44" s="61" t="str">
        <f t="shared" si="1"/>
        <v/>
      </c>
      <c r="J44" s="68" t="str">
        <f>Livret!E359</f>
        <v/>
      </c>
    </row>
    <row r="45">
      <c r="A45" s="56">
        <f t="shared" si="2"/>
        <v>41</v>
      </c>
      <c r="B45" s="57" t="str">
        <f>Livret!C368</f>
        <v/>
      </c>
      <c r="C45" s="62" t="str">
        <f>Livret!C369</f>
        <v/>
      </c>
      <c r="D45" s="63" t="str">
        <f>Livret!C370</f>
        <v/>
      </c>
      <c r="E45" s="64" t="str">
        <f>Livret!E370</f>
        <v/>
      </c>
      <c r="F45" s="62" t="str">
        <f>Livret!C371</f>
        <v/>
      </c>
      <c r="G45" s="62" t="str">
        <f>Livret!C372</f>
        <v/>
      </c>
      <c r="H45" s="61" t="str">
        <f>Livret!E371</f>
        <v/>
      </c>
      <c r="I45" s="61" t="str">
        <f t="shared" si="1"/>
        <v/>
      </c>
      <c r="J45" s="68" t="str">
        <f>Livret!E368</f>
        <v/>
      </c>
    </row>
    <row r="46">
      <c r="A46" s="56">
        <f t="shared" si="2"/>
        <v>42</v>
      </c>
      <c r="B46" s="57" t="str">
        <f>Livret!C377</f>
        <v/>
      </c>
      <c r="C46" s="62" t="str">
        <f>Livret!C378</f>
        <v/>
      </c>
      <c r="D46" s="63" t="str">
        <f>Livret!C379</f>
        <v/>
      </c>
      <c r="E46" s="64" t="str">
        <f>Livret!E379</f>
        <v/>
      </c>
      <c r="F46" s="62" t="str">
        <f>Livret!C380</f>
        <v/>
      </c>
      <c r="G46" s="62" t="str">
        <f>Livret!C381</f>
        <v/>
      </c>
      <c r="H46" s="61" t="str">
        <f>Livret!E380</f>
        <v/>
      </c>
      <c r="I46" s="61" t="str">
        <f t="shared" si="1"/>
        <v/>
      </c>
      <c r="J46" s="68" t="str">
        <f>Livret!E377</f>
        <v/>
      </c>
    </row>
    <row r="47">
      <c r="A47" s="56">
        <f t="shared" si="2"/>
        <v>43</v>
      </c>
      <c r="B47" s="57" t="str">
        <f>Livret!C386</f>
        <v/>
      </c>
      <c r="C47" s="62" t="str">
        <f>Livret!C387</f>
        <v/>
      </c>
      <c r="D47" s="63" t="str">
        <f>Livret!C388</f>
        <v/>
      </c>
      <c r="E47" s="64" t="str">
        <f>Livret!E388</f>
        <v/>
      </c>
      <c r="F47" s="62" t="str">
        <f>Livret!C389</f>
        <v/>
      </c>
      <c r="G47" s="62" t="str">
        <f>Livret!C390</f>
        <v/>
      </c>
      <c r="H47" s="61" t="str">
        <f>Livret!E389</f>
        <v/>
      </c>
      <c r="I47" s="61" t="str">
        <f t="shared" si="1"/>
        <v/>
      </c>
      <c r="J47" s="68" t="str">
        <f>Livret!E386</f>
        <v/>
      </c>
    </row>
    <row r="48">
      <c r="A48" s="56">
        <f t="shared" si="2"/>
        <v>44</v>
      </c>
      <c r="B48" s="57" t="str">
        <f>Livret!C395</f>
        <v/>
      </c>
      <c r="C48" s="62" t="str">
        <f>Livret!C396</f>
        <v/>
      </c>
      <c r="D48" s="63" t="str">
        <f>Livret!C397</f>
        <v/>
      </c>
      <c r="E48" s="64" t="str">
        <f>Livret!E397</f>
        <v/>
      </c>
      <c r="F48" s="62" t="str">
        <f>Livret!C398</f>
        <v/>
      </c>
      <c r="G48" s="62" t="str">
        <f>Livret!C399</f>
        <v/>
      </c>
      <c r="H48" s="61" t="str">
        <f>Livret!E398</f>
        <v/>
      </c>
      <c r="I48" s="61" t="str">
        <f t="shared" si="1"/>
        <v/>
      </c>
      <c r="J48" s="68" t="str">
        <f>Livret!E395</f>
        <v/>
      </c>
    </row>
    <row r="49">
      <c r="A49" s="56">
        <f t="shared" si="2"/>
        <v>45</v>
      </c>
      <c r="B49" s="57" t="str">
        <f>Livret!C404</f>
        <v/>
      </c>
      <c r="C49" s="62" t="str">
        <f>Livret!C405</f>
        <v/>
      </c>
      <c r="D49" s="63" t="str">
        <f>Livret!C406</f>
        <v/>
      </c>
      <c r="E49" s="64" t="str">
        <f>Livret!E406</f>
        <v/>
      </c>
      <c r="F49" s="62" t="str">
        <f>Livret!C407</f>
        <v/>
      </c>
      <c r="G49" s="62" t="str">
        <f>Livret!C408</f>
        <v/>
      </c>
      <c r="H49" s="61" t="str">
        <f>Livret!E407</f>
        <v/>
      </c>
      <c r="I49" s="61" t="str">
        <f t="shared" si="1"/>
        <v/>
      </c>
      <c r="J49" s="68" t="str">
        <f>Livret!E404</f>
        <v/>
      </c>
    </row>
  </sheetData>
  <autoFilter ref="$A$4:$I$37"/>
  <mergeCells count="3">
    <mergeCell ref="C1:D1"/>
    <mergeCell ref="E1:I1"/>
    <mergeCell ref="C2:I2"/>
  </mergeCell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25"/>
    <col customWidth="1" min="2" max="2" width="34.0"/>
    <col customWidth="1" min="3" max="3" width="75.13"/>
    <col customWidth="1" min="4" max="4" width="21.38"/>
    <col customWidth="1" min="5" max="5" width="18.25"/>
    <col customWidth="1" min="6" max="6" width="13.13"/>
  </cols>
  <sheetData>
    <row r="1">
      <c r="A1" s="69" t="s">
        <v>12</v>
      </c>
      <c r="B1" s="69" t="s">
        <v>133</v>
      </c>
      <c r="C1" s="70" t="s">
        <v>134</v>
      </c>
      <c r="D1" s="71" t="s">
        <v>135</v>
      </c>
      <c r="E1" s="71">
        <v>0.35</v>
      </c>
    </row>
    <row r="2">
      <c r="D2" s="32"/>
      <c r="E2" s="32"/>
      <c r="F2" s="32"/>
    </row>
    <row r="3" ht="22.5" customHeight="1">
      <c r="A3" s="72" t="s">
        <v>136</v>
      </c>
      <c r="B3" s="72" t="s">
        <v>137</v>
      </c>
      <c r="C3" s="72" t="s">
        <v>138</v>
      </c>
      <c r="D3" s="73" t="s">
        <v>139</v>
      </c>
      <c r="E3" s="73" t="s">
        <v>140</v>
      </c>
      <c r="F3" s="73" t="s">
        <v>141</v>
      </c>
    </row>
    <row r="4" ht="93.75" customHeight="1">
      <c r="A4" s="74" t="s">
        <v>142</v>
      </c>
      <c r="B4" s="75" t="s">
        <v>143</v>
      </c>
      <c r="C4" s="76" t="s">
        <v>144</v>
      </c>
      <c r="D4" s="77">
        <v>58.0</v>
      </c>
      <c r="E4" s="78">
        <f t="shared" ref="E4:E6" si="1">round((D4*2)*$E$1/4,0)</f>
        <v>10</v>
      </c>
      <c r="F4" s="79" t="str">
        <f t="shared" ref="F4:F13" si="2">CONCATENATE(D4," Km"," - ",E4, " €")</f>
        <v>58 Km - 10 €</v>
      </c>
    </row>
    <row r="5" ht="22.5" customHeight="1">
      <c r="A5" s="80" t="s">
        <v>145</v>
      </c>
      <c r="B5" s="75" t="s">
        <v>146</v>
      </c>
      <c r="C5" s="81" t="s">
        <v>147</v>
      </c>
      <c r="D5" s="82">
        <v>34.0</v>
      </c>
      <c r="E5" s="78">
        <f t="shared" si="1"/>
        <v>6</v>
      </c>
      <c r="F5" s="83" t="str">
        <f t="shared" si="2"/>
        <v>34 Km - 6 €</v>
      </c>
    </row>
    <row r="6" ht="22.5" customHeight="1">
      <c r="A6" s="80" t="s">
        <v>148</v>
      </c>
      <c r="B6" s="75" t="s">
        <v>146</v>
      </c>
      <c r="C6" s="81" t="s">
        <v>149</v>
      </c>
      <c r="D6" s="82">
        <v>33.0</v>
      </c>
      <c r="E6" s="78">
        <f t="shared" si="1"/>
        <v>6</v>
      </c>
      <c r="F6" s="83" t="str">
        <f t="shared" si="2"/>
        <v>33 Km - 6 €</v>
      </c>
    </row>
    <row r="7" ht="22.5" customHeight="1">
      <c r="A7" s="80" t="s">
        <v>150</v>
      </c>
      <c r="B7" s="75" t="s">
        <v>151</v>
      </c>
      <c r="C7" s="81" t="s">
        <v>152</v>
      </c>
      <c r="D7" s="82">
        <v>62.0</v>
      </c>
      <c r="E7" s="78">
        <f>ROUND((D7*2)*$E$1/4,0)</f>
        <v>11</v>
      </c>
      <c r="F7" s="83" t="str">
        <f t="shared" si="2"/>
        <v>62 Km - 11 €</v>
      </c>
    </row>
    <row r="8" ht="22.5" customHeight="1">
      <c r="A8" s="80" t="s">
        <v>153</v>
      </c>
      <c r="B8" s="75" t="s">
        <v>154</v>
      </c>
      <c r="C8" s="84"/>
      <c r="D8" s="85"/>
      <c r="E8" s="86">
        <f>round((D8*2)*$E$1/4,0)</f>
        <v>0</v>
      </c>
      <c r="F8" s="84" t="str">
        <f t="shared" si="2"/>
        <v> Km - 0 €</v>
      </c>
    </row>
    <row r="9" ht="22.5" customHeight="1">
      <c r="A9" s="80" t="s">
        <v>155</v>
      </c>
      <c r="B9" s="75"/>
      <c r="C9" s="87" t="s">
        <v>156</v>
      </c>
      <c r="D9" s="82">
        <v>32.0</v>
      </c>
      <c r="E9" s="78">
        <f>ROUND((D9*2)*$E$1/4,0)</f>
        <v>6</v>
      </c>
      <c r="F9" s="83" t="str">
        <f t="shared" si="2"/>
        <v>32 Km - 6 €</v>
      </c>
    </row>
    <row r="10" ht="22.5" customHeight="1">
      <c r="A10" s="88" t="s">
        <v>157</v>
      </c>
      <c r="B10" s="89"/>
      <c r="C10" s="90" t="s">
        <v>158</v>
      </c>
      <c r="D10" s="91">
        <v>30.0</v>
      </c>
      <c r="E10" s="92">
        <f>ROUND((D10*2)*$E$1/4,0)</f>
        <v>5</v>
      </c>
      <c r="F10" s="93" t="str">
        <f t="shared" si="2"/>
        <v>30 Km - 5 €</v>
      </c>
      <c r="G10" s="94"/>
      <c r="H10" s="94"/>
      <c r="I10" s="94"/>
      <c r="J10" s="94"/>
      <c r="K10" s="94"/>
      <c r="L10" s="94"/>
      <c r="M10" s="94"/>
      <c r="N10" s="94"/>
      <c r="O10" s="94"/>
      <c r="P10" s="94"/>
      <c r="Q10" s="94"/>
      <c r="R10" s="94"/>
      <c r="S10" s="94"/>
      <c r="T10" s="94"/>
      <c r="U10" s="94"/>
      <c r="V10" s="94"/>
      <c r="W10" s="94"/>
      <c r="X10" s="94"/>
      <c r="Y10" s="94"/>
      <c r="Z10" s="94"/>
    </row>
    <row r="11" ht="22.5" customHeight="1">
      <c r="A11" s="80" t="s">
        <v>159</v>
      </c>
      <c r="B11" s="75"/>
      <c r="C11" s="87" t="s">
        <v>160</v>
      </c>
      <c r="D11" s="82">
        <v>24.0</v>
      </c>
      <c r="E11" s="78">
        <f>ROUND((D11*2)*$E$1/4,0)</f>
        <v>4</v>
      </c>
      <c r="F11" s="83" t="str">
        <f t="shared" si="2"/>
        <v>24 Km - 4 €</v>
      </c>
    </row>
    <row r="12" ht="22.5" customHeight="1">
      <c r="A12" s="80" t="s">
        <v>161</v>
      </c>
      <c r="B12" s="75" t="s">
        <v>162</v>
      </c>
      <c r="C12" s="95" t="s">
        <v>163</v>
      </c>
      <c r="D12" s="82">
        <v>19.0</v>
      </c>
      <c r="E12" s="78">
        <f t="shared" ref="E12:E13" si="3">round((D12*2)*$E$1/4,0)</f>
        <v>3</v>
      </c>
      <c r="F12" s="83" t="str">
        <f t="shared" si="2"/>
        <v>19 Km - 3 €</v>
      </c>
    </row>
    <row r="13" ht="22.5" customHeight="1">
      <c r="A13" s="80" t="s">
        <v>164</v>
      </c>
      <c r="B13" s="75" t="s">
        <v>162</v>
      </c>
      <c r="C13" s="81" t="s">
        <v>165</v>
      </c>
      <c r="D13" s="82">
        <v>19.0</v>
      </c>
      <c r="E13" s="78">
        <f t="shared" si="3"/>
        <v>3</v>
      </c>
      <c r="F13" s="83" t="str">
        <f t="shared" si="2"/>
        <v>19 Km - 3 €</v>
      </c>
    </row>
    <row r="14" ht="22.5" customHeight="1">
      <c r="A14" s="88" t="s">
        <v>166</v>
      </c>
      <c r="B14" s="96" t="s">
        <v>167</v>
      </c>
      <c r="C14" s="97" t="s">
        <v>168</v>
      </c>
      <c r="D14" s="98">
        <v>15.0</v>
      </c>
      <c r="E14" s="99">
        <v>2.0</v>
      </c>
      <c r="F14" s="100" t="s">
        <v>169</v>
      </c>
    </row>
    <row r="15" ht="22.5" customHeight="1">
      <c r="A15" s="80" t="s">
        <v>170</v>
      </c>
      <c r="B15" s="75" t="s">
        <v>171</v>
      </c>
      <c r="C15" s="81" t="s">
        <v>172</v>
      </c>
      <c r="D15" s="82">
        <v>76.0</v>
      </c>
      <c r="E15" s="78">
        <f>round((D15*2)*$E$1/4,0)</f>
        <v>13</v>
      </c>
      <c r="F15" s="83" t="str">
        <f>CONCATENATE(D15," Km"," - ",E15, " €")</f>
        <v>76 Km - 13 €</v>
      </c>
    </row>
    <row r="16" ht="22.5" customHeight="1">
      <c r="A16" s="88" t="s">
        <v>173</v>
      </c>
      <c r="B16" s="101" t="s">
        <v>174</v>
      </c>
      <c r="C16" s="102" t="s">
        <v>175</v>
      </c>
      <c r="D16" s="103">
        <v>40.0</v>
      </c>
      <c r="E16" s="92">
        <v>6.0</v>
      </c>
      <c r="F16" s="93" t="s">
        <v>176</v>
      </c>
    </row>
    <row r="17" ht="22.5" customHeight="1">
      <c r="A17" s="80" t="s">
        <v>177</v>
      </c>
      <c r="B17" s="75" t="s">
        <v>171</v>
      </c>
      <c r="C17" s="84"/>
      <c r="D17" s="104"/>
      <c r="E17" s="78">
        <f t="shared" ref="E17:E19" si="4">round((D17*2)*$E$1/4,0)</f>
        <v>0</v>
      </c>
      <c r="F17" s="83" t="str">
        <f t="shared" ref="F17:F63" si="5">CONCATENATE(D17," Km"," - ",E17, " €")</f>
        <v> Km - 0 €</v>
      </c>
    </row>
    <row r="18" ht="22.5" customHeight="1">
      <c r="A18" s="80" t="s">
        <v>82</v>
      </c>
      <c r="B18" s="75" t="s">
        <v>178</v>
      </c>
      <c r="C18" s="81" t="s">
        <v>179</v>
      </c>
      <c r="D18" s="82">
        <v>21.0</v>
      </c>
      <c r="E18" s="78">
        <f t="shared" si="4"/>
        <v>4</v>
      </c>
      <c r="F18" s="83" t="str">
        <f t="shared" si="5"/>
        <v>21 Km - 4 €</v>
      </c>
    </row>
    <row r="19" ht="22.5" customHeight="1">
      <c r="A19" s="80" t="s">
        <v>180</v>
      </c>
      <c r="B19" s="75" t="s">
        <v>178</v>
      </c>
      <c r="C19" s="81" t="s">
        <v>181</v>
      </c>
      <c r="D19" s="82">
        <v>18.0</v>
      </c>
      <c r="E19" s="78">
        <f t="shared" si="4"/>
        <v>3</v>
      </c>
      <c r="F19" s="83" t="str">
        <f t="shared" si="5"/>
        <v>18 Km - 3 €</v>
      </c>
    </row>
    <row r="20" ht="22.5" customHeight="1">
      <c r="A20" s="88" t="s">
        <v>182</v>
      </c>
      <c r="B20" s="89" t="s">
        <v>178</v>
      </c>
      <c r="C20" s="105" t="s">
        <v>183</v>
      </c>
      <c r="D20" s="103">
        <v>18.0</v>
      </c>
      <c r="E20" s="92">
        <f>ROUND((D20*2)*$E$1/4,0)</f>
        <v>3</v>
      </c>
      <c r="F20" s="93" t="str">
        <f t="shared" si="5"/>
        <v>18 Km - 3 €</v>
      </c>
    </row>
    <row r="21" ht="50.25" customHeight="1">
      <c r="A21" s="80" t="s">
        <v>184</v>
      </c>
      <c r="B21" s="75" t="s">
        <v>185</v>
      </c>
      <c r="C21" s="75" t="s">
        <v>186</v>
      </c>
      <c r="D21" s="77">
        <v>50.0</v>
      </c>
      <c r="E21" s="78">
        <f>round((D21*2)*$E$1/4,0)</f>
        <v>9</v>
      </c>
      <c r="F21" s="83" t="str">
        <f t="shared" si="5"/>
        <v>50 Km - 9 €</v>
      </c>
    </row>
    <row r="22" ht="22.5" customHeight="1">
      <c r="A22" s="88" t="s">
        <v>187</v>
      </c>
      <c r="B22" s="91" t="s">
        <v>188</v>
      </c>
      <c r="C22" s="106" t="s">
        <v>189</v>
      </c>
      <c r="D22" s="91">
        <v>66.0</v>
      </c>
      <c r="E22" s="92">
        <f>ROUND((D22*2)*$E$1/4,0)</f>
        <v>12</v>
      </c>
      <c r="F22" s="93" t="str">
        <f t="shared" si="5"/>
        <v>66 Km - 12 €</v>
      </c>
      <c r="G22" s="94"/>
      <c r="H22" s="94"/>
      <c r="I22" s="94"/>
      <c r="J22" s="94"/>
      <c r="K22" s="94"/>
      <c r="L22" s="94"/>
      <c r="M22" s="94"/>
      <c r="N22" s="94"/>
      <c r="O22" s="94"/>
      <c r="P22" s="94"/>
      <c r="Q22" s="94"/>
      <c r="R22" s="94"/>
      <c r="S22" s="94"/>
      <c r="T22" s="94"/>
      <c r="U22" s="94"/>
      <c r="V22" s="94"/>
      <c r="W22" s="94"/>
      <c r="X22" s="94"/>
      <c r="Y22" s="94"/>
      <c r="Z22" s="94"/>
    </row>
    <row r="23" ht="22.5" customHeight="1">
      <c r="A23" s="80" t="s">
        <v>190</v>
      </c>
      <c r="B23" s="75" t="s">
        <v>188</v>
      </c>
      <c r="C23" s="81" t="s">
        <v>191</v>
      </c>
      <c r="D23" s="82">
        <v>70.0</v>
      </c>
      <c r="E23" s="78">
        <f t="shared" ref="E23:E25" si="6">round((D23*2)*$E$1/4,0)</f>
        <v>12</v>
      </c>
      <c r="F23" s="83" t="str">
        <f t="shared" si="5"/>
        <v>70 Km - 12 €</v>
      </c>
    </row>
    <row r="24" ht="22.5" customHeight="1">
      <c r="A24" s="80" t="s">
        <v>192</v>
      </c>
      <c r="B24" s="75" t="s">
        <v>193</v>
      </c>
      <c r="C24" s="84"/>
      <c r="D24" s="104"/>
      <c r="E24" s="78">
        <f t="shared" si="6"/>
        <v>0</v>
      </c>
      <c r="F24" s="83" t="str">
        <f t="shared" si="5"/>
        <v> Km - 0 €</v>
      </c>
    </row>
    <row r="25" ht="22.5" customHeight="1">
      <c r="A25" s="80" t="s">
        <v>194</v>
      </c>
      <c r="B25" s="75" t="s">
        <v>195</v>
      </c>
      <c r="C25" s="76" t="s">
        <v>196</v>
      </c>
      <c r="D25" s="82">
        <v>57.0</v>
      </c>
      <c r="E25" s="78">
        <f t="shared" si="6"/>
        <v>10</v>
      </c>
      <c r="F25" s="83" t="str">
        <f t="shared" si="5"/>
        <v>57 Km - 10 €</v>
      </c>
    </row>
    <row r="26" ht="22.5" customHeight="1">
      <c r="A26" s="88" t="s">
        <v>197</v>
      </c>
      <c r="B26" s="91" t="s">
        <v>198</v>
      </c>
      <c r="C26" s="107" t="s">
        <v>199</v>
      </c>
      <c r="D26" s="103">
        <v>52.0</v>
      </c>
      <c r="E26" s="92">
        <f>ROUND((D26*2)*$E$1/4,0)</f>
        <v>9</v>
      </c>
      <c r="F26" s="93" t="str">
        <f t="shared" si="5"/>
        <v>52 Km - 9 €</v>
      </c>
      <c r="G26" s="94"/>
      <c r="H26" s="94"/>
      <c r="I26" s="94"/>
      <c r="J26" s="94"/>
      <c r="K26" s="94"/>
      <c r="L26" s="94"/>
      <c r="M26" s="94"/>
      <c r="N26" s="94"/>
      <c r="O26" s="94"/>
      <c r="P26" s="94"/>
      <c r="Q26" s="94"/>
      <c r="R26" s="94"/>
      <c r="S26" s="94"/>
      <c r="T26" s="94"/>
      <c r="U26" s="94"/>
      <c r="V26" s="94"/>
      <c r="W26" s="94"/>
      <c r="X26" s="94"/>
      <c r="Y26" s="94"/>
      <c r="Z26" s="94"/>
    </row>
    <row r="27" ht="22.5" customHeight="1">
      <c r="A27" s="80" t="s">
        <v>200</v>
      </c>
      <c r="B27" s="75" t="s">
        <v>193</v>
      </c>
      <c r="C27" s="81" t="s">
        <v>201</v>
      </c>
      <c r="D27" s="82">
        <v>46.0</v>
      </c>
      <c r="E27" s="78">
        <f>round((D27*2)*$E$1/4,0)</f>
        <v>8</v>
      </c>
      <c r="F27" s="83" t="str">
        <f t="shared" si="5"/>
        <v>46 Km - 8 €</v>
      </c>
    </row>
    <row r="28" ht="22.5" customHeight="1">
      <c r="A28" s="108" t="s">
        <v>202</v>
      </c>
      <c r="B28" s="96" t="s">
        <v>178</v>
      </c>
      <c r="C28" s="81" t="s">
        <v>203</v>
      </c>
      <c r="D28" s="109">
        <v>26.0</v>
      </c>
      <c r="E28" s="99">
        <f>ROUND((D28*2)*$E$1/4,0)</f>
        <v>5</v>
      </c>
      <c r="F28" s="100" t="str">
        <f t="shared" si="5"/>
        <v>26 Km - 5 €</v>
      </c>
    </row>
    <row r="29" ht="22.5" customHeight="1">
      <c r="A29" s="80" t="s">
        <v>204</v>
      </c>
      <c r="B29" s="75" t="s">
        <v>198</v>
      </c>
      <c r="C29" s="81" t="s">
        <v>205</v>
      </c>
      <c r="D29" s="82">
        <v>62.0</v>
      </c>
      <c r="E29" s="78">
        <f>round((D29*2)*$E$1/4,0)</f>
        <v>11</v>
      </c>
      <c r="F29" s="83" t="str">
        <f t="shared" si="5"/>
        <v>62 Km - 11 €</v>
      </c>
    </row>
    <row r="30" ht="22.5" customHeight="1">
      <c r="A30" s="110" t="s">
        <v>206</v>
      </c>
      <c r="B30" s="89" t="s">
        <v>198</v>
      </c>
      <c r="C30" s="111" t="s">
        <v>207</v>
      </c>
      <c r="D30" s="103">
        <v>62.0</v>
      </c>
      <c r="E30" s="92">
        <f>ROUND((D30*2)*$E$1/4,0)</f>
        <v>11</v>
      </c>
      <c r="F30" s="93" t="str">
        <f t="shared" si="5"/>
        <v>62 Km - 11 €</v>
      </c>
    </row>
    <row r="31" ht="22.5" customHeight="1">
      <c r="A31" s="80" t="s">
        <v>208</v>
      </c>
      <c r="B31" s="75" t="s">
        <v>198</v>
      </c>
      <c r="C31" s="84"/>
      <c r="D31" s="104"/>
      <c r="E31" s="78">
        <f t="shared" ref="E31:E32" si="7">round((D31*2)*$E$1/4,0)</f>
        <v>0</v>
      </c>
      <c r="F31" s="83" t="str">
        <f t="shared" si="5"/>
        <v> Km - 0 €</v>
      </c>
    </row>
    <row r="32" ht="22.5" customHeight="1">
      <c r="A32" s="80" t="s">
        <v>209</v>
      </c>
      <c r="B32" s="75"/>
      <c r="C32" s="84"/>
      <c r="D32" s="82"/>
      <c r="E32" s="78">
        <f t="shared" si="7"/>
        <v>0</v>
      </c>
      <c r="F32" s="83" t="str">
        <f t="shared" si="5"/>
        <v> Km - 0 €</v>
      </c>
    </row>
    <row r="33" ht="22.5" customHeight="1">
      <c r="A33" s="80" t="s">
        <v>210</v>
      </c>
      <c r="B33" s="75" t="s">
        <v>193</v>
      </c>
      <c r="C33" s="81" t="s">
        <v>211</v>
      </c>
      <c r="D33" s="109">
        <v>32.0</v>
      </c>
      <c r="E33" s="99">
        <f>ROUND((D33*2)*$E$1/4,0)</f>
        <v>6</v>
      </c>
      <c r="F33" s="100" t="str">
        <f t="shared" si="5"/>
        <v>32 Km - 6 €</v>
      </c>
    </row>
    <row r="34" ht="22.5" customHeight="1">
      <c r="A34" s="80" t="s">
        <v>212</v>
      </c>
      <c r="B34" s="75" t="s">
        <v>198</v>
      </c>
      <c r="C34" s="84"/>
      <c r="D34" s="104"/>
      <c r="E34" s="78">
        <f t="shared" ref="E34:E35" si="8">round((D34*2)*$E$1/4,0)</f>
        <v>0</v>
      </c>
      <c r="F34" s="83" t="str">
        <f t="shared" si="5"/>
        <v> Km - 0 €</v>
      </c>
    </row>
    <row r="35" ht="22.5" customHeight="1">
      <c r="A35" s="80" t="s">
        <v>213</v>
      </c>
      <c r="B35" s="75" t="s">
        <v>185</v>
      </c>
      <c r="C35" s="84"/>
      <c r="D35" s="104"/>
      <c r="E35" s="78">
        <f t="shared" si="8"/>
        <v>0</v>
      </c>
      <c r="F35" s="83" t="str">
        <f t="shared" si="5"/>
        <v> Km - 0 €</v>
      </c>
    </row>
    <row r="36" ht="22.5" customHeight="1">
      <c r="A36" s="112" t="s">
        <v>92</v>
      </c>
      <c r="B36" s="89" t="s">
        <v>185</v>
      </c>
      <c r="C36" s="113" t="s">
        <v>214</v>
      </c>
      <c r="D36" s="103">
        <v>50.0</v>
      </c>
      <c r="E36" s="92">
        <f>ROUND((D36*2)*$E$1/4,0)</f>
        <v>9</v>
      </c>
      <c r="F36" s="93" t="str">
        <f t="shared" si="5"/>
        <v>50 Km - 9 €</v>
      </c>
      <c r="G36" s="94"/>
      <c r="H36" s="94"/>
      <c r="I36" s="94"/>
      <c r="J36" s="94"/>
      <c r="K36" s="94"/>
      <c r="L36" s="94"/>
      <c r="M36" s="94"/>
      <c r="N36" s="94"/>
      <c r="O36" s="94"/>
      <c r="P36" s="94"/>
      <c r="Q36" s="94"/>
      <c r="R36" s="94"/>
      <c r="S36" s="94"/>
      <c r="T36" s="94"/>
      <c r="U36" s="94"/>
      <c r="V36" s="94"/>
      <c r="W36" s="94"/>
      <c r="X36" s="94"/>
      <c r="Y36" s="94"/>
      <c r="Z36" s="94"/>
    </row>
    <row r="37" ht="22.5" customHeight="1">
      <c r="A37" s="80" t="s">
        <v>215</v>
      </c>
      <c r="B37" s="75" t="s">
        <v>216</v>
      </c>
      <c r="C37" s="84"/>
      <c r="D37" s="104"/>
      <c r="E37" s="78">
        <f t="shared" ref="E37:E45" si="9">round((D37*2)*$E$1/4,0)</f>
        <v>0</v>
      </c>
      <c r="F37" s="83" t="str">
        <f t="shared" si="5"/>
        <v> Km - 0 €</v>
      </c>
    </row>
    <row r="38" ht="22.5" customHeight="1">
      <c r="A38" s="80" t="s">
        <v>217</v>
      </c>
      <c r="B38" s="75" t="s">
        <v>154</v>
      </c>
      <c r="C38" s="84"/>
      <c r="D38" s="104"/>
      <c r="E38" s="78">
        <f t="shared" si="9"/>
        <v>0</v>
      </c>
      <c r="F38" s="83" t="str">
        <f t="shared" si="5"/>
        <v> Km - 0 €</v>
      </c>
    </row>
    <row r="39" ht="22.5" customHeight="1">
      <c r="A39" s="80" t="s">
        <v>218</v>
      </c>
      <c r="B39" s="75" t="s">
        <v>219</v>
      </c>
      <c r="C39" s="84"/>
      <c r="D39" s="104"/>
      <c r="E39" s="78">
        <f t="shared" si="9"/>
        <v>0</v>
      </c>
      <c r="F39" s="83" t="str">
        <f t="shared" si="5"/>
        <v> Km - 0 €</v>
      </c>
    </row>
    <row r="40" ht="49.5" customHeight="1">
      <c r="A40" s="80" t="s">
        <v>220</v>
      </c>
      <c r="B40" s="75" t="s">
        <v>221</v>
      </c>
      <c r="C40" s="114" t="s">
        <v>222</v>
      </c>
      <c r="D40" s="77">
        <v>10.0</v>
      </c>
      <c r="E40" s="78">
        <f t="shared" si="9"/>
        <v>2</v>
      </c>
      <c r="F40" s="83" t="str">
        <f t="shared" si="5"/>
        <v>10 Km - 2 €</v>
      </c>
    </row>
    <row r="41" ht="34.5" customHeight="1">
      <c r="A41" s="80" t="s">
        <v>223</v>
      </c>
      <c r="B41" s="75" t="s">
        <v>224</v>
      </c>
      <c r="C41" s="114" t="s">
        <v>225</v>
      </c>
      <c r="D41" s="77">
        <v>10.0</v>
      </c>
      <c r="E41" s="78">
        <f t="shared" si="9"/>
        <v>2</v>
      </c>
      <c r="F41" s="83" t="str">
        <f t="shared" si="5"/>
        <v>10 Km - 2 €</v>
      </c>
    </row>
    <row r="42" ht="22.5" customHeight="1">
      <c r="A42" s="80" t="s">
        <v>226</v>
      </c>
      <c r="B42" s="75" t="s">
        <v>227</v>
      </c>
      <c r="C42" s="115" t="s">
        <v>228</v>
      </c>
      <c r="D42" s="82">
        <v>20.0</v>
      </c>
      <c r="E42" s="78">
        <f t="shared" si="9"/>
        <v>4</v>
      </c>
      <c r="F42" s="83" t="str">
        <f t="shared" si="5"/>
        <v>20 Km - 4 €</v>
      </c>
    </row>
    <row r="43" ht="22.5" customHeight="1">
      <c r="A43" s="80" t="s">
        <v>37</v>
      </c>
      <c r="B43" s="75" t="s">
        <v>193</v>
      </c>
      <c r="C43" s="81" t="s">
        <v>229</v>
      </c>
      <c r="D43" s="82">
        <v>24.0</v>
      </c>
      <c r="E43" s="78">
        <f t="shared" si="9"/>
        <v>4</v>
      </c>
      <c r="F43" s="83" t="str">
        <f t="shared" si="5"/>
        <v>24 Km - 4 €</v>
      </c>
    </row>
    <row r="44" ht="22.5" customHeight="1">
      <c r="A44" s="80" t="s">
        <v>230</v>
      </c>
      <c r="B44" s="75" t="s">
        <v>154</v>
      </c>
      <c r="C44" s="84"/>
      <c r="D44" s="104"/>
      <c r="E44" s="78">
        <f t="shared" si="9"/>
        <v>0</v>
      </c>
      <c r="F44" s="83" t="str">
        <f t="shared" si="5"/>
        <v> Km - 0 €</v>
      </c>
    </row>
    <row r="45" ht="60.75" customHeight="1">
      <c r="A45" s="80" t="s">
        <v>231</v>
      </c>
      <c r="B45" s="75" t="s">
        <v>232</v>
      </c>
      <c r="C45" s="116" t="s">
        <v>233</v>
      </c>
      <c r="D45" s="82">
        <v>40.0</v>
      </c>
      <c r="E45" s="78">
        <f t="shared" si="9"/>
        <v>7</v>
      </c>
      <c r="F45" s="83" t="str">
        <f t="shared" si="5"/>
        <v>40 Km - 7 €</v>
      </c>
    </row>
    <row r="46" ht="22.5" customHeight="1">
      <c r="A46" s="88" t="s">
        <v>234</v>
      </c>
      <c r="B46" s="91" t="s">
        <v>235</v>
      </c>
      <c r="C46" s="87" t="s">
        <v>236</v>
      </c>
      <c r="D46" s="103">
        <v>24.0</v>
      </c>
      <c r="E46" s="92">
        <f>ROUND((D46*2)*$E$1/4,0)</f>
        <v>4</v>
      </c>
      <c r="F46" s="93" t="str">
        <f t="shared" si="5"/>
        <v>24 Km - 4 €</v>
      </c>
      <c r="G46" s="94"/>
      <c r="H46" s="94"/>
      <c r="I46" s="94"/>
      <c r="J46" s="94"/>
      <c r="K46" s="94"/>
      <c r="L46" s="94"/>
      <c r="M46" s="94"/>
      <c r="N46" s="94"/>
      <c r="O46" s="94"/>
      <c r="P46" s="94"/>
      <c r="Q46" s="94"/>
      <c r="R46" s="94"/>
      <c r="S46" s="94"/>
      <c r="T46" s="94"/>
      <c r="U46" s="94"/>
      <c r="V46" s="94"/>
      <c r="W46" s="94"/>
      <c r="X46" s="94"/>
      <c r="Y46" s="94"/>
      <c r="Z46" s="94"/>
    </row>
    <row r="47" ht="22.5" customHeight="1">
      <c r="A47" s="80" t="s">
        <v>237</v>
      </c>
      <c r="B47" s="75" t="s">
        <v>178</v>
      </c>
      <c r="C47" s="81" t="s">
        <v>238</v>
      </c>
      <c r="D47" s="109">
        <v>15.0</v>
      </c>
      <c r="E47" s="99">
        <f>round((D47*2)*$E$1/4,0)</f>
        <v>3</v>
      </c>
      <c r="F47" s="100" t="str">
        <f t="shared" si="5"/>
        <v>15 Km - 3 €</v>
      </c>
    </row>
    <row r="48" ht="22.5" customHeight="1">
      <c r="A48" s="80" t="s">
        <v>112</v>
      </c>
      <c r="B48" s="75" t="s">
        <v>227</v>
      </c>
      <c r="C48" s="81" t="s">
        <v>239</v>
      </c>
      <c r="D48" s="109">
        <v>37.0</v>
      </c>
      <c r="E48" s="99">
        <f t="shared" ref="E48:E55" si="10">ROUND((D48*2)*$E$1/4,0)</f>
        <v>6</v>
      </c>
      <c r="F48" s="100" t="str">
        <f t="shared" si="5"/>
        <v>37 Km - 6 €</v>
      </c>
    </row>
    <row r="49" ht="22.5" customHeight="1">
      <c r="A49" s="117" t="s">
        <v>240</v>
      </c>
      <c r="B49" s="118" t="s">
        <v>227</v>
      </c>
      <c r="C49" s="119" t="s">
        <v>241</v>
      </c>
      <c r="D49" s="109">
        <v>28.0</v>
      </c>
      <c r="E49" s="99">
        <f t="shared" si="10"/>
        <v>5</v>
      </c>
      <c r="F49" s="100" t="str">
        <f t="shared" si="5"/>
        <v>28 Km - 5 €</v>
      </c>
    </row>
    <row r="50" ht="22.5" customHeight="1">
      <c r="A50" s="80" t="s">
        <v>242</v>
      </c>
      <c r="B50" s="75" t="s">
        <v>227</v>
      </c>
      <c r="C50" s="81" t="s">
        <v>243</v>
      </c>
      <c r="D50" s="109">
        <v>31.0</v>
      </c>
      <c r="E50" s="99">
        <f t="shared" si="10"/>
        <v>5</v>
      </c>
      <c r="F50" s="100" t="str">
        <f t="shared" si="5"/>
        <v>31 Km - 5 €</v>
      </c>
    </row>
    <row r="51" ht="22.5" customHeight="1">
      <c r="A51" s="88" t="s">
        <v>244</v>
      </c>
      <c r="B51" s="89" t="s">
        <v>227</v>
      </c>
      <c r="C51" s="120" t="s">
        <v>245</v>
      </c>
      <c r="D51" s="103">
        <v>31.0</v>
      </c>
      <c r="E51" s="92">
        <f t="shared" si="10"/>
        <v>5</v>
      </c>
      <c r="F51" s="93" t="str">
        <f t="shared" si="5"/>
        <v>31 Km - 5 €</v>
      </c>
    </row>
    <row r="52" ht="22.5" customHeight="1">
      <c r="A52" s="80" t="s">
        <v>246</v>
      </c>
      <c r="B52" s="75" t="s">
        <v>193</v>
      </c>
      <c r="C52" s="81" t="s">
        <v>247</v>
      </c>
      <c r="D52" s="109">
        <v>25.0</v>
      </c>
      <c r="E52" s="99">
        <f t="shared" si="10"/>
        <v>4</v>
      </c>
      <c r="F52" s="100" t="str">
        <f t="shared" si="5"/>
        <v>25 Km - 4 €</v>
      </c>
    </row>
    <row r="53" ht="46.5" customHeight="1">
      <c r="A53" s="112" t="s">
        <v>13</v>
      </c>
      <c r="B53" s="121" t="s">
        <v>193</v>
      </c>
      <c r="C53" s="122" t="s">
        <v>248</v>
      </c>
      <c r="D53" s="109">
        <v>25.0</v>
      </c>
      <c r="E53" s="99">
        <f t="shared" si="10"/>
        <v>4</v>
      </c>
      <c r="F53" s="100" t="str">
        <f t="shared" si="5"/>
        <v>25 Km - 4 €</v>
      </c>
    </row>
    <row r="54" ht="22.5" customHeight="1">
      <c r="A54" s="88" t="s">
        <v>249</v>
      </c>
      <c r="B54" s="96" t="s">
        <v>250</v>
      </c>
      <c r="C54" s="123" t="s">
        <v>251</v>
      </c>
      <c r="D54" s="109">
        <v>48.0</v>
      </c>
      <c r="E54" s="99">
        <f t="shared" si="10"/>
        <v>8</v>
      </c>
      <c r="F54" s="100" t="str">
        <f t="shared" si="5"/>
        <v>48 Km - 8 €</v>
      </c>
    </row>
    <row r="55" ht="22.5" customHeight="1">
      <c r="A55" s="80" t="s">
        <v>252</v>
      </c>
      <c r="B55" s="75" t="s">
        <v>253</v>
      </c>
      <c r="C55" s="81" t="s">
        <v>254</v>
      </c>
      <c r="D55" s="109">
        <v>25.0</v>
      </c>
      <c r="E55" s="99">
        <f t="shared" si="10"/>
        <v>4</v>
      </c>
      <c r="F55" s="100" t="str">
        <f t="shared" si="5"/>
        <v>25 Km - 4 €</v>
      </c>
    </row>
    <row r="56" ht="67.5" customHeight="1">
      <c r="A56" s="80" t="s">
        <v>255</v>
      </c>
      <c r="B56" s="75" t="s">
        <v>198</v>
      </c>
      <c r="C56" s="116" t="s">
        <v>256</v>
      </c>
      <c r="D56" s="77">
        <v>55.0</v>
      </c>
      <c r="E56" s="78">
        <f>round((D56*2)*$E$1/4,0)</f>
        <v>10</v>
      </c>
      <c r="F56" s="83" t="str">
        <f t="shared" si="5"/>
        <v>55 Km - 10 €</v>
      </c>
    </row>
    <row r="57" ht="22.5" customHeight="1">
      <c r="A57" s="88" t="s">
        <v>257</v>
      </c>
      <c r="B57" s="89" t="s">
        <v>258</v>
      </c>
      <c r="C57" s="124" t="s">
        <v>259</v>
      </c>
      <c r="D57" s="91">
        <v>43.0</v>
      </c>
      <c r="E57" s="92">
        <f>ROUND((D57*2)*$E$1/4,0)</f>
        <v>8</v>
      </c>
      <c r="F57" s="93" t="str">
        <f t="shared" si="5"/>
        <v>43 Km - 8 €</v>
      </c>
    </row>
    <row r="58" ht="22.5" customHeight="1">
      <c r="A58" s="80" t="s">
        <v>260</v>
      </c>
      <c r="B58" s="75" t="s">
        <v>232</v>
      </c>
      <c r="C58" s="81" t="s">
        <v>261</v>
      </c>
      <c r="D58" s="82">
        <v>55.0</v>
      </c>
      <c r="E58" s="78">
        <f t="shared" ref="E58:E59" si="11">round((D58*2)*$E$1/4,0)</f>
        <v>10</v>
      </c>
      <c r="F58" s="83" t="str">
        <f t="shared" si="5"/>
        <v>55 Km - 10 €</v>
      </c>
    </row>
    <row r="59" ht="22.5" customHeight="1">
      <c r="A59" s="80" t="s">
        <v>262</v>
      </c>
      <c r="B59" s="75" t="s">
        <v>216</v>
      </c>
      <c r="C59" s="84"/>
      <c r="D59" s="104"/>
      <c r="E59" s="78">
        <f t="shared" si="11"/>
        <v>0</v>
      </c>
      <c r="F59" s="83" t="str">
        <f t="shared" si="5"/>
        <v> Km - 0 €</v>
      </c>
    </row>
    <row r="60" ht="22.5" customHeight="1">
      <c r="A60" s="125" t="s">
        <v>263</v>
      </c>
      <c r="B60" s="96" t="s">
        <v>264</v>
      </c>
      <c r="C60" s="81" t="s">
        <v>265</v>
      </c>
      <c r="D60" s="126">
        <v>39.0</v>
      </c>
      <c r="E60" s="127">
        <f>ROUND((D60*2)*$E$1/4,0)</f>
        <v>7</v>
      </c>
      <c r="F60" s="128" t="str">
        <f t="shared" si="5"/>
        <v>39 Km - 7 €</v>
      </c>
    </row>
    <row r="61" ht="22.5" customHeight="1">
      <c r="A61" s="80" t="s">
        <v>266</v>
      </c>
      <c r="B61" s="75" t="s">
        <v>178</v>
      </c>
      <c r="C61" s="81" t="s">
        <v>267</v>
      </c>
      <c r="D61" s="109">
        <v>13.0</v>
      </c>
      <c r="E61" s="99">
        <f>round((D61*2)*$E$1/4,0)</f>
        <v>2</v>
      </c>
      <c r="F61" s="100" t="str">
        <f t="shared" si="5"/>
        <v>13 Km - 2 €</v>
      </c>
    </row>
    <row r="62" ht="22.5" customHeight="1">
      <c r="A62" s="88" t="s">
        <v>268</v>
      </c>
      <c r="B62" s="98" t="s">
        <v>178</v>
      </c>
      <c r="C62" s="129" t="s">
        <v>269</v>
      </c>
      <c r="D62" s="109">
        <v>13.0</v>
      </c>
      <c r="E62" s="99">
        <f t="shared" ref="E62:E63" si="12">ROUND((D62*2)*$E$1/4,0)</f>
        <v>2</v>
      </c>
      <c r="F62" s="100" t="str">
        <f t="shared" si="5"/>
        <v>13 Km - 2 €</v>
      </c>
      <c r="G62" s="130"/>
      <c r="H62" s="130"/>
      <c r="I62" s="130"/>
      <c r="J62" s="130"/>
      <c r="K62" s="130"/>
      <c r="L62" s="130"/>
      <c r="M62" s="130"/>
      <c r="N62" s="130"/>
      <c r="O62" s="130"/>
      <c r="P62" s="130"/>
      <c r="Q62" s="130"/>
      <c r="R62" s="130"/>
      <c r="S62" s="130"/>
      <c r="T62" s="130"/>
      <c r="U62" s="130"/>
      <c r="V62" s="130"/>
      <c r="W62" s="130"/>
      <c r="X62" s="130"/>
      <c r="Y62" s="130"/>
      <c r="Z62" s="130"/>
    </row>
    <row r="63" ht="22.5" customHeight="1">
      <c r="A63" s="80" t="s">
        <v>102</v>
      </c>
      <c r="B63" s="75" t="s">
        <v>178</v>
      </c>
      <c r="C63" s="81" t="s">
        <v>270</v>
      </c>
      <c r="D63" s="109">
        <v>12.0</v>
      </c>
      <c r="E63" s="99">
        <f t="shared" si="12"/>
        <v>2</v>
      </c>
      <c r="F63" s="100" t="str">
        <f t="shared" si="5"/>
        <v>12 Km - 2 €</v>
      </c>
    </row>
    <row r="64" ht="22.5" customHeight="1">
      <c r="A64" s="80" t="s">
        <v>271</v>
      </c>
      <c r="B64" s="96" t="s">
        <v>178</v>
      </c>
      <c r="C64" s="81" t="s">
        <v>272</v>
      </c>
      <c r="D64" s="109">
        <v>13.0</v>
      </c>
      <c r="E64" s="99">
        <v>2.0</v>
      </c>
      <c r="F64" s="100" t="s">
        <v>273</v>
      </c>
    </row>
    <row r="65" ht="22.5" customHeight="1">
      <c r="A65" s="108" t="s">
        <v>274</v>
      </c>
      <c r="B65" s="96" t="s">
        <v>178</v>
      </c>
      <c r="C65" s="76" t="s">
        <v>275</v>
      </c>
      <c r="D65" s="109">
        <v>12.0</v>
      </c>
      <c r="E65" s="99">
        <f>ROUND((D65*2)*$E$1/4,0)</f>
        <v>2</v>
      </c>
      <c r="F65" s="100" t="str">
        <f t="shared" ref="F65:F129" si="13">CONCATENATE(D65," Km"," - ",E65, " €")</f>
        <v>12 Km - 2 €</v>
      </c>
    </row>
    <row r="66" ht="22.5" customHeight="1">
      <c r="A66" s="80" t="s">
        <v>276</v>
      </c>
      <c r="B66" s="75" t="s">
        <v>178</v>
      </c>
      <c r="C66" s="76" t="s">
        <v>277</v>
      </c>
      <c r="D66" s="109">
        <v>13.0</v>
      </c>
      <c r="E66" s="99">
        <f>round((D66*2)*$E$1/4,0)</f>
        <v>2</v>
      </c>
      <c r="F66" s="100" t="str">
        <f t="shared" si="13"/>
        <v>13 Km - 2 €</v>
      </c>
    </row>
    <row r="67" ht="22.5" customHeight="1">
      <c r="A67" s="88" t="s">
        <v>278</v>
      </c>
      <c r="B67" s="89" t="s">
        <v>146</v>
      </c>
      <c r="C67" s="131" t="s">
        <v>279</v>
      </c>
      <c r="D67" s="103">
        <v>24.0</v>
      </c>
      <c r="E67" s="92">
        <f t="shared" ref="E67:E68" si="14">ROUND((D67*2)*$E$1/4,0)</f>
        <v>4</v>
      </c>
      <c r="F67" s="93" t="str">
        <f t="shared" si="13"/>
        <v>24 Km - 4 €</v>
      </c>
      <c r="G67" s="130"/>
      <c r="H67" s="130"/>
      <c r="I67" s="130"/>
      <c r="J67" s="130"/>
      <c r="K67" s="130"/>
      <c r="L67" s="130"/>
      <c r="M67" s="130"/>
      <c r="N67" s="130"/>
      <c r="O67" s="130"/>
      <c r="P67" s="130"/>
      <c r="Q67" s="130"/>
      <c r="R67" s="130"/>
      <c r="S67" s="130"/>
      <c r="T67" s="130"/>
      <c r="U67" s="130"/>
      <c r="V67" s="130"/>
      <c r="W67" s="130"/>
      <c r="X67" s="130"/>
      <c r="Y67" s="130"/>
      <c r="Z67" s="130"/>
    </row>
    <row r="68" ht="22.5" customHeight="1">
      <c r="A68" s="88" t="s">
        <v>280</v>
      </c>
      <c r="B68" s="89" t="s">
        <v>146</v>
      </c>
      <c r="C68" s="132" t="s">
        <v>281</v>
      </c>
      <c r="D68" s="103">
        <v>13.0</v>
      </c>
      <c r="E68" s="92">
        <f t="shared" si="14"/>
        <v>2</v>
      </c>
      <c r="F68" s="93" t="str">
        <f t="shared" si="13"/>
        <v>13 Km - 2 €</v>
      </c>
      <c r="G68" s="94"/>
      <c r="H68" s="94"/>
      <c r="I68" s="94"/>
      <c r="J68" s="94"/>
      <c r="K68" s="94"/>
      <c r="L68" s="94"/>
      <c r="M68" s="94"/>
      <c r="N68" s="94"/>
      <c r="O68" s="94"/>
      <c r="P68" s="94"/>
      <c r="Q68" s="94"/>
      <c r="R68" s="94"/>
      <c r="S68" s="94"/>
      <c r="T68" s="94"/>
      <c r="U68" s="94"/>
      <c r="V68" s="94"/>
      <c r="W68" s="94"/>
      <c r="X68" s="94"/>
      <c r="Y68" s="94"/>
      <c r="Z68" s="94"/>
    </row>
    <row r="69" ht="22.5" customHeight="1">
      <c r="A69" s="80" t="s">
        <v>282</v>
      </c>
      <c r="B69" s="75" t="s">
        <v>146</v>
      </c>
      <c r="C69" s="81" t="s">
        <v>283</v>
      </c>
      <c r="D69" s="109">
        <v>25.0</v>
      </c>
      <c r="E69" s="99">
        <f t="shared" ref="E69:E71" si="15">round((D69*2)*$E$1/4,0)</f>
        <v>4</v>
      </c>
      <c r="F69" s="100" t="str">
        <f t="shared" si="13"/>
        <v>25 Km - 4 €</v>
      </c>
    </row>
    <row r="70" ht="22.5" customHeight="1">
      <c r="A70" s="80" t="s">
        <v>284</v>
      </c>
      <c r="B70" s="75" t="s">
        <v>178</v>
      </c>
      <c r="C70" s="84"/>
      <c r="D70" s="109"/>
      <c r="E70" s="99">
        <f t="shared" si="15"/>
        <v>0</v>
      </c>
      <c r="F70" s="100" t="str">
        <f t="shared" si="13"/>
        <v> Km - 0 €</v>
      </c>
    </row>
    <row r="71" ht="22.5" customHeight="1">
      <c r="A71" s="80" t="s">
        <v>285</v>
      </c>
      <c r="B71" s="75" t="s">
        <v>171</v>
      </c>
      <c r="C71" s="84"/>
      <c r="D71" s="109"/>
      <c r="E71" s="99">
        <f t="shared" si="15"/>
        <v>0</v>
      </c>
      <c r="F71" s="100" t="str">
        <f t="shared" si="13"/>
        <v> Km - 0 €</v>
      </c>
    </row>
    <row r="72" ht="22.5" customHeight="1">
      <c r="A72" s="108" t="s">
        <v>286</v>
      </c>
      <c r="B72" s="96" t="s">
        <v>287</v>
      </c>
      <c r="C72" s="76" t="s">
        <v>288</v>
      </c>
      <c r="D72" s="109">
        <v>58.0</v>
      </c>
      <c r="E72" s="99">
        <f t="shared" ref="E72:E73" si="16">ROUND((D72*2)*$E$1/4,0)</f>
        <v>10</v>
      </c>
      <c r="F72" s="100" t="str">
        <f t="shared" si="13"/>
        <v>58 Km - 10 €</v>
      </c>
    </row>
    <row r="73" ht="22.5" customHeight="1">
      <c r="A73" s="88" t="s">
        <v>289</v>
      </c>
      <c r="B73" s="89" t="s">
        <v>193</v>
      </c>
      <c r="C73" s="133" t="s">
        <v>290</v>
      </c>
      <c r="D73" s="103">
        <v>38.0</v>
      </c>
      <c r="E73" s="92">
        <f t="shared" si="16"/>
        <v>7</v>
      </c>
      <c r="F73" s="93" t="str">
        <f t="shared" si="13"/>
        <v>38 Km - 7 €</v>
      </c>
      <c r="G73" s="94"/>
      <c r="H73" s="94"/>
      <c r="I73" s="94"/>
      <c r="J73" s="94"/>
      <c r="K73" s="94"/>
      <c r="L73" s="94"/>
      <c r="M73" s="94"/>
      <c r="N73" s="94"/>
      <c r="O73" s="94"/>
      <c r="P73" s="94"/>
      <c r="Q73" s="94"/>
      <c r="R73" s="94"/>
      <c r="S73" s="94"/>
      <c r="T73" s="94"/>
      <c r="U73" s="94"/>
      <c r="V73" s="94"/>
      <c r="W73" s="94"/>
      <c r="X73" s="94"/>
      <c r="Y73" s="94"/>
      <c r="Z73" s="94"/>
    </row>
    <row r="74" ht="22.5" customHeight="1">
      <c r="A74" s="80" t="s">
        <v>291</v>
      </c>
      <c r="B74" s="75" t="s">
        <v>162</v>
      </c>
      <c r="C74" s="76" t="s">
        <v>292</v>
      </c>
      <c r="D74" s="109">
        <v>20.0</v>
      </c>
      <c r="E74" s="99">
        <f t="shared" ref="E74:E84" si="17">round((D74*2)*$E$1/4,0)</f>
        <v>4</v>
      </c>
      <c r="F74" s="100" t="str">
        <f t="shared" si="13"/>
        <v>20 Km - 4 €</v>
      </c>
    </row>
    <row r="75" ht="22.5" customHeight="1">
      <c r="A75" s="80" t="s">
        <v>66</v>
      </c>
      <c r="B75" s="75" t="s">
        <v>162</v>
      </c>
      <c r="C75" s="81" t="s">
        <v>293</v>
      </c>
      <c r="D75" s="109">
        <v>17.0</v>
      </c>
      <c r="E75" s="99">
        <f t="shared" si="17"/>
        <v>3</v>
      </c>
      <c r="F75" s="100" t="str">
        <f t="shared" si="13"/>
        <v>17 Km - 3 €</v>
      </c>
    </row>
    <row r="76" ht="22.5" customHeight="1">
      <c r="A76" s="80" t="s">
        <v>294</v>
      </c>
      <c r="B76" s="75" t="s">
        <v>154</v>
      </c>
      <c r="C76" s="95" t="s">
        <v>295</v>
      </c>
      <c r="D76" s="126">
        <v>56.0</v>
      </c>
      <c r="E76" s="99">
        <f t="shared" si="17"/>
        <v>10</v>
      </c>
      <c r="F76" s="100" t="str">
        <f t="shared" si="13"/>
        <v>56 Km - 10 €</v>
      </c>
    </row>
    <row r="77" ht="22.5" customHeight="1">
      <c r="A77" s="80" t="s">
        <v>296</v>
      </c>
      <c r="B77" s="75" t="s">
        <v>154</v>
      </c>
      <c r="C77" s="84"/>
      <c r="D77" s="109"/>
      <c r="E77" s="99">
        <f t="shared" si="17"/>
        <v>0</v>
      </c>
      <c r="F77" s="100" t="str">
        <f t="shared" si="13"/>
        <v> Km - 0 €</v>
      </c>
    </row>
    <row r="78" ht="22.5" customHeight="1">
      <c r="A78" s="80" t="s">
        <v>297</v>
      </c>
      <c r="B78" s="75" t="s">
        <v>185</v>
      </c>
      <c r="C78" s="84"/>
      <c r="D78" s="109"/>
      <c r="E78" s="99">
        <f t="shared" si="17"/>
        <v>0</v>
      </c>
      <c r="F78" s="100" t="str">
        <f t="shared" si="13"/>
        <v> Km - 0 €</v>
      </c>
    </row>
    <row r="79" ht="22.5" customHeight="1">
      <c r="A79" s="80" t="s">
        <v>298</v>
      </c>
      <c r="B79" s="75" t="s">
        <v>193</v>
      </c>
      <c r="C79" s="81" t="s">
        <v>299</v>
      </c>
      <c r="D79" s="109">
        <v>38.0</v>
      </c>
      <c r="E79" s="99">
        <f t="shared" si="17"/>
        <v>7</v>
      </c>
      <c r="F79" s="100" t="str">
        <f t="shared" si="13"/>
        <v>38 Km - 7 €</v>
      </c>
    </row>
    <row r="80" ht="22.5" customHeight="1">
      <c r="A80" s="80" t="s">
        <v>300</v>
      </c>
      <c r="B80" s="75" t="s">
        <v>193</v>
      </c>
      <c r="C80" s="81" t="s">
        <v>301</v>
      </c>
      <c r="D80" s="109">
        <v>34.0</v>
      </c>
      <c r="E80" s="99">
        <f t="shared" si="17"/>
        <v>6</v>
      </c>
      <c r="F80" s="100" t="str">
        <f t="shared" si="13"/>
        <v>34 Km - 6 €</v>
      </c>
    </row>
    <row r="81" ht="72.0" customHeight="1">
      <c r="A81" s="80" t="s">
        <v>302</v>
      </c>
      <c r="B81" s="75" t="s">
        <v>193</v>
      </c>
      <c r="C81" s="134" t="s">
        <v>303</v>
      </c>
      <c r="D81" s="126">
        <v>45.0</v>
      </c>
      <c r="E81" s="99">
        <f t="shared" si="17"/>
        <v>8</v>
      </c>
      <c r="F81" s="100" t="str">
        <f t="shared" si="13"/>
        <v>45 Km - 8 €</v>
      </c>
    </row>
    <row r="82" ht="22.5" customHeight="1">
      <c r="A82" s="80" t="s">
        <v>304</v>
      </c>
      <c r="B82" s="75" t="s">
        <v>198</v>
      </c>
      <c r="C82" s="84"/>
      <c r="D82" s="104"/>
      <c r="E82" s="78">
        <f t="shared" si="17"/>
        <v>0</v>
      </c>
      <c r="F82" s="83" t="str">
        <f t="shared" si="13"/>
        <v> Km - 0 €</v>
      </c>
    </row>
    <row r="83" ht="22.5" customHeight="1">
      <c r="A83" s="80" t="s">
        <v>305</v>
      </c>
      <c r="B83" s="75" t="s">
        <v>146</v>
      </c>
      <c r="C83" s="84"/>
      <c r="D83" s="104"/>
      <c r="E83" s="78">
        <f t="shared" si="17"/>
        <v>0</v>
      </c>
      <c r="F83" s="83" t="str">
        <f t="shared" si="13"/>
        <v> Km - 0 €</v>
      </c>
    </row>
    <row r="84" ht="22.5" customHeight="1">
      <c r="A84" s="80" t="s">
        <v>306</v>
      </c>
      <c r="B84" s="75" t="s">
        <v>178</v>
      </c>
      <c r="C84" s="95" t="s">
        <v>307</v>
      </c>
      <c r="D84" s="82">
        <v>13.0</v>
      </c>
      <c r="E84" s="78">
        <f t="shared" si="17"/>
        <v>2</v>
      </c>
      <c r="F84" s="83" t="str">
        <f t="shared" si="13"/>
        <v>13 Km - 2 €</v>
      </c>
    </row>
    <row r="85" ht="22.5" customHeight="1">
      <c r="A85" s="80" t="s">
        <v>308</v>
      </c>
      <c r="B85" s="75" t="s">
        <v>178</v>
      </c>
      <c r="C85" s="81" t="s">
        <v>309</v>
      </c>
      <c r="D85" s="109">
        <v>14.0</v>
      </c>
      <c r="E85" s="99">
        <f>ROUND((D85*2)*$E$1/4,0)</f>
        <v>2</v>
      </c>
      <c r="F85" s="100" t="str">
        <f t="shared" si="13"/>
        <v>14 Km - 2 €</v>
      </c>
    </row>
    <row r="86" ht="22.5" customHeight="1">
      <c r="A86" s="80" t="s">
        <v>310</v>
      </c>
      <c r="B86" s="75" t="s">
        <v>216</v>
      </c>
      <c r="C86" s="84"/>
      <c r="D86" s="104"/>
      <c r="E86" s="78">
        <f>round((D86*2)*$E$1/4,0)</f>
        <v>0</v>
      </c>
      <c r="F86" s="83" t="str">
        <f t="shared" si="13"/>
        <v> Km - 0 €</v>
      </c>
    </row>
    <row r="87" ht="22.5" customHeight="1">
      <c r="A87" s="88" t="s">
        <v>311</v>
      </c>
      <c r="B87" s="89"/>
      <c r="C87" s="135" t="s">
        <v>312</v>
      </c>
      <c r="D87" s="103">
        <v>25.0</v>
      </c>
      <c r="E87" s="92">
        <f t="shared" ref="E87:E88" si="18">ROUND((D87*2)*$E$1/4,0)</f>
        <v>4</v>
      </c>
      <c r="F87" s="93" t="str">
        <f t="shared" si="13"/>
        <v>25 Km - 4 €</v>
      </c>
      <c r="G87" s="94"/>
      <c r="H87" s="94"/>
      <c r="I87" s="94"/>
      <c r="J87" s="94"/>
      <c r="K87" s="94"/>
      <c r="L87" s="94"/>
      <c r="M87" s="94"/>
      <c r="N87" s="94"/>
      <c r="O87" s="94"/>
      <c r="P87" s="94"/>
      <c r="Q87" s="94"/>
      <c r="R87" s="94"/>
      <c r="S87" s="94"/>
      <c r="T87" s="94"/>
      <c r="U87" s="94"/>
      <c r="V87" s="94"/>
      <c r="W87" s="94"/>
      <c r="X87" s="94"/>
      <c r="Y87" s="94"/>
      <c r="Z87" s="94"/>
    </row>
    <row r="88" ht="22.5" customHeight="1">
      <c r="A88" s="88" t="s">
        <v>313</v>
      </c>
      <c r="B88" s="91" t="s">
        <v>193</v>
      </c>
      <c r="C88" s="136" t="s">
        <v>314</v>
      </c>
      <c r="D88" s="103">
        <v>42.0</v>
      </c>
      <c r="E88" s="92">
        <f t="shared" si="18"/>
        <v>7</v>
      </c>
      <c r="F88" s="93" t="str">
        <f t="shared" si="13"/>
        <v>42 Km - 7 €</v>
      </c>
      <c r="G88" s="94"/>
      <c r="H88" s="94"/>
      <c r="I88" s="94"/>
      <c r="J88" s="94"/>
      <c r="K88" s="94"/>
      <c r="L88" s="94"/>
      <c r="M88" s="94"/>
      <c r="N88" s="94"/>
      <c r="O88" s="94"/>
      <c r="P88" s="94"/>
      <c r="Q88" s="94"/>
      <c r="R88" s="94"/>
      <c r="S88" s="94"/>
      <c r="T88" s="94"/>
      <c r="U88" s="94"/>
      <c r="V88" s="94"/>
      <c r="W88" s="94"/>
      <c r="X88" s="94"/>
      <c r="Y88" s="94"/>
      <c r="Z88" s="94"/>
    </row>
    <row r="89" ht="22.5" customHeight="1">
      <c r="A89" s="80" t="s">
        <v>315</v>
      </c>
      <c r="B89" s="75" t="s">
        <v>316</v>
      </c>
      <c r="C89" s="84"/>
      <c r="D89" s="104"/>
      <c r="E89" s="78">
        <f t="shared" ref="E89:E92" si="19">round((D89*2)*$E$1/4,0)</f>
        <v>0</v>
      </c>
      <c r="F89" s="83" t="str">
        <f t="shared" si="13"/>
        <v> Km - 0 €</v>
      </c>
    </row>
    <row r="90" ht="22.5" customHeight="1">
      <c r="A90" s="80" t="s">
        <v>317</v>
      </c>
      <c r="B90" s="75" t="s">
        <v>193</v>
      </c>
      <c r="C90" s="84"/>
      <c r="D90" s="104"/>
      <c r="E90" s="78">
        <f t="shared" si="19"/>
        <v>0</v>
      </c>
      <c r="F90" s="83" t="str">
        <f t="shared" si="13"/>
        <v> Km - 0 €</v>
      </c>
    </row>
    <row r="91" ht="22.5" customHeight="1">
      <c r="A91" s="80" t="s">
        <v>318</v>
      </c>
      <c r="B91" s="75" t="s">
        <v>319</v>
      </c>
      <c r="C91" s="84"/>
      <c r="D91" s="104"/>
      <c r="E91" s="78">
        <f t="shared" si="19"/>
        <v>0</v>
      </c>
      <c r="F91" s="83" t="str">
        <f t="shared" si="13"/>
        <v> Km - 0 €</v>
      </c>
    </row>
    <row r="92" ht="22.5" customHeight="1">
      <c r="A92" s="80" t="s">
        <v>320</v>
      </c>
      <c r="B92" s="75" t="s">
        <v>216</v>
      </c>
      <c r="C92" s="84"/>
      <c r="D92" s="104"/>
      <c r="E92" s="78">
        <f t="shared" si="19"/>
        <v>0</v>
      </c>
      <c r="F92" s="83" t="str">
        <f t="shared" si="13"/>
        <v> Km - 0 €</v>
      </c>
    </row>
    <row r="93" ht="22.5" customHeight="1">
      <c r="A93" s="88" t="s">
        <v>321</v>
      </c>
      <c r="B93" s="89" t="s">
        <v>198</v>
      </c>
      <c r="C93" s="137" t="s">
        <v>322</v>
      </c>
      <c r="D93" s="103">
        <v>50.0</v>
      </c>
      <c r="E93" s="92">
        <f>ROUND((D93*2)*$E$1/4,0)</f>
        <v>9</v>
      </c>
      <c r="F93" s="93" t="str">
        <f t="shared" si="13"/>
        <v>50 Km - 9 €</v>
      </c>
      <c r="G93" s="94"/>
      <c r="H93" s="94"/>
      <c r="I93" s="94"/>
      <c r="J93" s="94"/>
      <c r="K93" s="94"/>
      <c r="L93" s="94"/>
      <c r="M93" s="94"/>
      <c r="N93" s="94"/>
      <c r="O93" s="94"/>
      <c r="P93" s="94"/>
      <c r="Q93" s="94"/>
      <c r="R93" s="94"/>
      <c r="S93" s="94"/>
      <c r="T93" s="94"/>
      <c r="U93" s="94"/>
      <c r="V93" s="94"/>
      <c r="W93" s="94"/>
      <c r="X93" s="94"/>
      <c r="Y93" s="94"/>
      <c r="Z93" s="94"/>
    </row>
    <row r="94" ht="22.5" customHeight="1">
      <c r="A94" s="80" t="s">
        <v>323</v>
      </c>
      <c r="B94" s="75" t="s">
        <v>198</v>
      </c>
      <c r="C94" s="84"/>
      <c r="D94" s="104"/>
      <c r="E94" s="78">
        <f t="shared" ref="E94:E107" si="20">round((D94*2)*$E$1/4,0)</f>
        <v>0</v>
      </c>
      <c r="F94" s="83" t="str">
        <f t="shared" si="13"/>
        <v> Km - 0 €</v>
      </c>
    </row>
    <row r="95" ht="22.5" customHeight="1">
      <c r="A95" s="80" t="s">
        <v>323</v>
      </c>
      <c r="B95" s="75" t="s">
        <v>232</v>
      </c>
      <c r="C95" s="84"/>
      <c r="D95" s="104"/>
      <c r="E95" s="78">
        <f t="shared" si="20"/>
        <v>0</v>
      </c>
      <c r="F95" s="83" t="str">
        <f t="shared" si="13"/>
        <v> Km - 0 €</v>
      </c>
    </row>
    <row r="96" ht="22.5" customHeight="1">
      <c r="A96" s="80" t="s">
        <v>324</v>
      </c>
      <c r="B96" s="75" t="s">
        <v>193</v>
      </c>
      <c r="D96" s="104"/>
      <c r="E96" s="78">
        <f t="shared" si="20"/>
        <v>0</v>
      </c>
      <c r="F96" s="83" t="str">
        <f t="shared" si="13"/>
        <v> Km - 0 €</v>
      </c>
    </row>
    <row r="97" ht="22.5" customHeight="1">
      <c r="A97" s="80" t="s">
        <v>325</v>
      </c>
      <c r="B97" s="75" t="s">
        <v>193</v>
      </c>
      <c r="C97" s="84"/>
      <c r="D97" s="104"/>
      <c r="E97" s="78">
        <f t="shared" si="20"/>
        <v>0</v>
      </c>
      <c r="F97" s="83" t="str">
        <f t="shared" si="13"/>
        <v> Km - 0 €</v>
      </c>
    </row>
    <row r="98" ht="22.5" customHeight="1">
      <c r="A98" s="80" t="s">
        <v>326</v>
      </c>
      <c r="B98" s="75" t="s">
        <v>185</v>
      </c>
      <c r="C98" s="81" t="s">
        <v>327</v>
      </c>
      <c r="D98" s="82">
        <v>53.0</v>
      </c>
      <c r="E98" s="78">
        <f t="shared" si="20"/>
        <v>9</v>
      </c>
      <c r="F98" s="83" t="str">
        <f t="shared" si="13"/>
        <v>53 Km - 9 €</v>
      </c>
    </row>
    <row r="99" ht="22.5" customHeight="1">
      <c r="A99" s="80" t="s">
        <v>328</v>
      </c>
      <c r="B99" s="75" t="s">
        <v>154</v>
      </c>
      <c r="C99" s="84"/>
      <c r="D99" s="82"/>
      <c r="E99" s="78">
        <f t="shared" si="20"/>
        <v>0</v>
      </c>
      <c r="F99" s="83" t="str">
        <f t="shared" si="13"/>
        <v> Km - 0 €</v>
      </c>
    </row>
    <row r="100" ht="22.5" customHeight="1">
      <c r="A100" s="80" t="s">
        <v>329</v>
      </c>
      <c r="B100" s="75" t="s">
        <v>193</v>
      </c>
      <c r="C100" s="81" t="s">
        <v>330</v>
      </c>
      <c r="D100" s="82">
        <v>30.0</v>
      </c>
      <c r="E100" s="78">
        <f t="shared" si="20"/>
        <v>5</v>
      </c>
      <c r="F100" s="83" t="str">
        <f t="shared" si="13"/>
        <v>30 Km - 5 €</v>
      </c>
    </row>
    <row r="101" ht="22.5" customHeight="1">
      <c r="A101" s="80" t="s">
        <v>331</v>
      </c>
      <c r="B101" s="75" t="s">
        <v>146</v>
      </c>
      <c r="C101" s="81" t="s">
        <v>332</v>
      </c>
      <c r="D101" s="82">
        <v>30.0</v>
      </c>
      <c r="E101" s="78">
        <f t="shared" si="20"/>
        <v>5</v>
      </c>
      <c r="F101" s="83" t="str">
        <f t="shared" si="13"/>
        <v>30 Km - 5 €</v>
      </c>
    </row>
    <row r="102" ht="67.5" customHeight="1">
      <c r="A102" s="80" t="s">
        <v>333</v>
      </c>
      <c r="B102" s="75"/>
      <c r="C102" s="75" t="s">
        <v>334</v>
      </c>
      <c r="D102" s="82">
        <v>30.0</v>
      </c>
      <c r="E102" s="78">
        <f t="shared" si="20"/>
        <v>5</v>
      </c>
      <c r="F102" s="83" t="str">
        <f t="shared" si="13"/>
        <v>30 Km - 5 €</v>
      </c>
    </row>
    <row r="103" ht="22.5" customHeight="1">
      <c r="A103" s="80" t="s">
        <v>335</v>
      </c>
      <c r="B103" s="75" t="s">
        <v>232</v>
      </c>
      <c r="C103" s="84"/>
      <c r="D103" s="82"/>
      <c r="E103" s="78">
        <f t="shared" si="20"/>
        <v>0</v>
      </c>
      <c r="F103" s="83" t="str">
        <f t="shared" si="13"/>
        <v> Km - 0 €</v>
      </c>
    </row>
    <row r="104" ht="22.5" customHeight="1">
      <c r="A104" s="80" t="s">
        <v>336</v>
      </c>
      <c r="B104" s="75" t="s">
        <v>198</v>
      </c>
      <c r="C104" s="138" t="s">
        <v>337</v>
      </c>
      <c r="D104" s="82">
        <v>52.0</v>
      </c>
      <c r="E104" s="78">
        <f t="shared" si="20"/>
        <v>9</v>
      </c>
      <c r="F104" s="83" t="str">
        <f t="shared" si="13"/>
        <v>52 Km - 9 €</v>
      </c>
    </row>
    <row r="105" ht="22.5" customHeight="1">
      <c r="A105" s="80" t="s">
        <v>338</v>
      </c>
      <c r="B105" s="75" t="s">
        <v>185</v>
      </c>
      <c r="C105" s="84"/>
      <c r="D105" s="82"/>
      <c r="E105" s="78">
        <f t="shared" si="20"/>
        <v>0</v>
      </c>
      <c r="F105" s="83" t="str">
        <f t="shared" si="13"/>
        <v> Km - 0 €</v>
      </c>
    </row>
    <row r="106" ht="22.5" customHeight="1">
      <c r="A106" s="80" t="s">
        <v>339</v>
      </c>
      <c r="B106" s="75" t="s">
        <v>193</v>
      </c>
      <c r="C106" s="81" t="s">
        <v>340</v>
      </c>
      <c r="D106" s="82">
        <v>46.0</v>
      </c>
      <c r="E106" s="78">
        <f t="shared" si="20"/>
        <v>8</v>
      </c>
      <c r="F106" s="83" t="str">
        <f t="shared" si="13"/>
        <v>46 Km - 8 €</v>
      </c>
    </row>
    <row r="107" ht="22.5" customHeight="1">
      <c r="A107" s="80" t="s">
        <v>341</v>
      </c>
      <c r="B107" s="75" t="s">
        <v>193</v>
      </c>
      <c r="C107" s="81" t="s">
        <v>342</v>
      </c>
      <c r="D107" s="82">
        <v>45.0</v>
      </c>
      <c r="E107" s="78">
        <f t="shared" si="20"/>
        <v>8</v>
      </c>
      <c r="F107" s="83" t="str">
        <f t="shared" si="13"/>
        <v>45 Km - 8 €</v>
      </c>
    </row>
    <row r="108" ht="22.5" customHeight="1">
      <c r="A108" s="80" t="s">
        <v>343</v>
      </c>
      <c r="B108" s="75" t="s">
        <v>344</v>
      </c>
      <c r="C108" s="81" t="s">
        <v>345</v>
      </c>
      <c r="D108" s="82">
        <v>58.0</v>
      </c>
      <c r="E108" s="78">
        <f>ROUND((D108*2)*$E$1/4,0)</f>
        <v>10</v>
      </c>
      <c r="F108" s="83" t="str">
        <f t="shared" si="13"/>
        <v>58 Km - 10 €</v>
      </c>
    </row>
    <row r="109" ht="22.5" customHeight="1">
      <c r="A109" s="80" t="s">
        <v>346</v>
      </c>
      <c r="B109" s="75" t="s">
        <v>347</v>
      </c>
      <c r="C109" s="84"/>
      <c r="D109" s="82"/>
      <c r="E109" s="78">
        <f t="shared" ref="E109:E111" si="21">round((D109*2)*$E$1/4,0)</f>
        <v>0</v>
      </c>
      <c r="F109" s="83" t="str">
        <f t="shared" si="13"/>
        <v> Km - 0 €</v>
      </c>
    </row>
    <row r="110" ht="22.5" customHeight="1">
      <c r="A110" s="80" t="s">
        <v>348</v>
      </c>
      <c r="B110" s="75" t="s">
        <v>178</v>
      </c>
      <c r="C110" s="81" t="s">
        <v>349</v>
      </c>
      <c r="D110" s="82">
        <v>7.5</v>
      </c>
      <c r="E110" s="78">
        <f t="shared" si="21"/>
        <v>1</v>
      </c>
      <c r="F110" s="83" t="str">
        <f t="shared" si="13"/>
        <v>7,5 Km - 1 €</v>
      </c>
    </row>
    <row r="111" ht="22.5" customHeight="1">
      <c r="A111" s="80" t="s">
        <v>350</v>
      </c>
      <c r="B111" s="75" t="s">
        <v>178</v>
      </c>
      <c r="C111" s="81" t="s">
        <v>351</v>
      </c>
      <c r="D111" s="82">
        <v>11.0</v>
      </c>
      <c r="E111" s="78">
        <f t="shared" si="21"/>
        <v>2</v>
      </c>
      <c r="F111" s="83" t="str">
        <f t="shared" si="13"/>
        <v>11 Km - 2 €</v>
      </c>
    </row>
    <row r="112" ht="22.5" customHeight="1">
      <c r="A112" s="88" t="s">
        <v>352</v>
      </c>
      <c r="B112" s="96" t="s">
        <v>178</v>
      </c>
      <c r="C112" s="139" t="s">
        <v>353</v>
      </c>
      <c r="D112" s="98">
        <v>10.0</v>
      </c>
      <c r="E112" s="99">
        <f>ROUND((D112*2)*$E$1/4,0)</f>
        <v>2</v>
      </c>
      <c r="F112" s="100" t="str">
        <f t="shared" si="13"/>
        <v>10 Km - 2 €</v>
      </c>
    </row>
    <row r="113" ht="22.5" customHeight="1">
      <c r="A113" s="80" t="s">
        <v>107</v>
      </c>
      <c r="B113" s="75" t="s">
        <v>178</v>
      </c>
      <c r="C113" s="140" t="s">
        <v>354</v>
      </c>
      <c r="D113" s="82">
        <v>9.5</v>
      </c>
      <c r="E113" s="78">
        <f t="shared" ref="E113:E114" si="22">round((D113*2)*$E$1/4,0)</f>
        <v>2</v>
      </c>
      <c r="F113" s="83" t="str">
        <f t="shared" si="13"/>
        <v>9,5 Km - 2 €</v>
      </c>
    </row>
    <row r="114" ht="22.5" customHeight="1">
      <c r="A114" s="80" t="s">
        <v>355</v>
      </c>
      <c r="B114" s="75" t="s">
        <v>154</v>
      </c>
      <c r="D114" s="82"/>
      <c r="E114" s="78">
        <f t="shared" si="22"/>
        <v>0</v>
      </c>
      <c r="F114" s="83" t="str">
        <f t="shared" si="13"/>
        <v> Km - 0 €</v>
      </c>
    </row>
    <row r="115" ht="22.5" customHeight="1">
      <c r="A115" s="80" t="s">
        <v>356</v>
      </c>
      <c r="B115" s="75" t="s">
        <v>193</v>
      </c>
      <c r="C115" s="140" t="s">
        <v>357</v>
      </c>
      <c r="D115" s="82">
        <v>25.0</v>
      </c>
      <c r="E115" s="78">
        <f t="shared" ref="E115:E117" si="23">ROUND((D115*2)*$E$1/4,0)</f>
        <v>4</v>
      </c>
      <c r="F115" s="83" t="str">
        <f t="shared" si="13"/>
        <v>25 Km - 4 €</v>
      </c>
    </row>
    <row r="116" ht="22.5" customHeight="1">
      <c r="A116" s="80" t="s">
        <v>358</v>
      </c>
      <c r="B116" s="75" t="s">
        <v>193</v>
      </c>
      <c r="C116" s="140" t="s">
        <v>359</v>
      </c>
      <c r="D116" s="82">
        <v>46.0</v>
      </c>
      <c r="E116" s="78">
        <f t="shared" si="23"/>
        <v>8</v>
      </c>
      <c r="F116" s="83" t="str">
        <f t="shared" si="13"/>
        <v>46 Km - 8 €</v>
      </c>
    </row>
    <row r="117" ht="22.5" customHeight="1">
      <c r="A117" s="80" t="s">
        <v>360</v>
      </c>
      <c r="B117" s="75" t="s">
        <v>193</v>
      </c>
      <c r="C117" s="140" t="s">
        <v>361</v>
      </c>
      <c r="D117" s="82">
        <v>52.0</v>
      </c>
      <c r="E117" s="78">
        <f t="shared" si="23"/>
        <v>9</v>
      </c>
      <c r="F117" s="83" t="str">
        <f t="shared" si="13"/>
        <v>52 Km - 9 €</v>
      </c>
    </row>
    <row r="118" ht="22.5" customHeight="1">
      <c r="A118" s="80" t="s">
        <v>360</v>
      </c>
      <c r="B118" s="75" t="s">
        <v>154</v>
      </c>
      <c r="C118" s="84"/>
      <c r="D118" s="82"/>
      <c r="E118" s="78">
        <f t="shared" ref="E118:E120" si="24">round((D118*2)*$E$1/4,0)</f>
        <v>0</v>
      </c>
      <c r="F118" s="83" t="str">
        <f t="shared" si="13"/>
        <v> Km - 0 €</v>
      </c>
    </row>
    <row r="119" ht="22.5" customHeight="1">
      <c r="A119" s="80" t="s">
        <v>362</v>
      </c>
      <c r="B119" s="75" t="s">
        <v>198</v>
      </c>
      <c r="D119" s="82"/>
      <c r="E119" s="78">
        <f t="shared" si="24"/>
        <v>0</v>
      </c>
      <c r="F119" s="83" t="str">
        <f t="shared" si="13"/>
        <v> Km - 0 €</v>
      </c>
    </row>
    <row r="120" ht="22.5" customHeight="1">
      <c r="A120" s="80" t="s">
        <v>363</v>
      </c>
      <c r="B120" s="75" t="s">
        <v>193</v>
      </c>
      <c r="C120" s="81" t="s">
        <v>364</v>
      </c>
      <c r="D120" s="82">
        <v>39.0</v>
      </c>
      <c r="E120" s="78">
        <f t="shared" si="24"/>
        <v>7</v>
      </c>
      <c r="F120" s="83" t="str">
        <f t="shared" si="13"/>
        <v>39 Km - 7 €</v>
      </c>
    </row>
    <row r="121" ht="33.0" customHeight="1">
      <c r="A121" s="80" t="s">
        <v>87</v>
      </c>
      <c r="B121" s="75" t="s">
        <v>319</v>
      </c>
      <c r="C121" s="75" t="s">
        <v>365</v>
      </c>
      <c r="D121" s="141">
        <v>55.0</v>
      </c>
      <c r="E121" s="92">
        <f>ROUND((D121*2)*$E$1/4,0)</f>
        <v>10</v>
      </c>
      <c r="F121" s="93" t="str">
        <f t="shared" si="13"/>
        <v>55 Km - 10 €</v>
      </c>
    </row>
    <row r="122" ht="22.5" customHeight="1">
      <c r="A122" s="80" t="s">
        <v>366</v>
      </c>
      <c r="B122" s="75" t="s">
        <v>178</v>
      </c>
      <c r="C122" s="84"/>
      <c r="D122" s="82"/>
      <c r="E122" s="78">
        <f t="shared" ref="E122:E123" si="25">round((D122*2)*$E$1/4,0)</f>
        <v>0</v>
      </c>
      <c r="F122" s="83" t="str">
        <f t="shared" si="13"/>
        <v> Km - 0 €</v>
      </c>
    </row>
    <row r="123" ht="22.5" customHeight="1">
      <c r="A123" s="80" t="s">
        <v>367</v>
      </c>
      <c r="B123" s="75" t="s">
        <v>188</v>
      </c>
      <c r="C123" s="84"/>
      <c r="D123" s="82"/>
      <c r="E123" s="78">
        <f t="shared" si="25"/>
        <v>0</v>
      </c>
      <c r="F123" s="83" t="str">
        <f t="shared" si="13"/>
        <v> Km - 0 €</v>
      </c>
    </row>
    <row r="124" ht="22.5" customHeight="1">
      <c r="A124" s="88" t="s">
        <v>368</v>
      </c>
      <c r="B124" s="91" t="s">
        <v>193</v>
      </c>
      <c r="C124" s="142" t="s">
        <v>369</v>
      </c>
      <c r="D124" s="91">
        <v>45.0</v>
      </c>
      <c r="E124" s="92">
        <f>ROUND((D124*2)*$E$1/4,0)</f>
        <v>8</v>
      </c>
      <c r="F124" s="93" t="str">
        <f t="shared" si="13"/>
        <v>45 Km - 8 €</v>
      </c>
      <c r="G124" s="94"/>
      <c r="H124" s="94"/>
      <c r="I124" s="94"/>
      <c r="J124" s="94"/>
      <c r="K124" s="94"/>
      <c r="L124" s="94"/>
      <c r="M124" s="94"/>
      <c r="N124" s="94"/>
      <c r="O124" s="94"/>
      <c r="P124" s="94"/>
      <c r="Q124" s="94"/>
      <c r="R124" s="94"/>
      <c r="S124" s="94"/>
      <c r="T124" s="94"/>
      <c r="U124" s="94"/>
      <c r="V124" s="94"/>
      <c r="W124" s="94"/>
      <c r="X124" s="94"/>
      <c r="Y124" s="94"/>
      <c r="Z124" s="94"/>
    </row>
    <row r="125" ht="22.5" customHeight="1">
      <c r="A125" s="80" t="s">
        <v>370</v>
      </c>
      <c r="B125" s="75" t="s">
        <v>371</v>
      </c>
      <c r="D125" s="82"/>
      <c r="E125" s="78">
        <f t="shared" ref="E125:E129" si="26">round((D125*2)*$E$1/4,0)</f>
        <v>0</v>
      </c>
      <c r="F125" s="83" t="str">
        <f t="shared" si="13"/>
        <v> Km - 0 €</v>
      </c>
    </row>
    <row r="126" ht="22.5" customHeight="1">
      <c r="A126" s="80" t="s">
        <v>372</v>
      </c>
      <c r="B126" s="75" t="s">
        <v>371</v>
      </c>
      <c r="C126" s="81" t="s">
        <v>373</v>
      </c>
      <c r="D126" s="82">
        <v>100.0</v>
      </c>
      <c r="E126" s="78">
        <f t="shared" si="26"/>
        <v>18</v>
      </c>
      <c r="F126" s="83" t="str">
        <f t="shared" si="13"/>
        <v>100 Km - 18 €</v>
      </c>
    </row>
    <row r="127" ht="22.5" customHeight="1">
      <c r="A127" s="80" t="s">
        <v>374</v>
      </c>
      <c r="B127" s="75" t="s">
        <v>216</v>
      </c>
      <c r="C127" s="84"/>
      <c r="D127" s="82"/>
      <c r="E127" s="78">
        <f t="shared" si="26"/>
        <v>0</v>
      </c>
      <c r="F127" s="83" t="str">
        <f t="shared" si="13"/>
        <v> Km - 0 €</v>
      </c>
    </row>
    <row r="128" ht="22.5" customHeight="1">
      <c r="A128" s="80" t="s">
        <v>375</v>
      </c>
      <c r="B128" s="75" t="s">
        <v>193</v>
      </c>
      <c r="C128" s="81" t="s">
        <v>376</v>
      </c>
      <c r="D128" s="82">
        <v>27.0</v>
      </c>
      <c r="E128" s="78">
        <f t="shared" si="26"/>
        <v>5</v>
      </c>
      <c r="F128" s="83" t="str">
        <f t="shared" si="13"/>
        <v>27 Km - 5 €</v>
      </c>
    </row>
    <row r="129" ht="37.5" customHeight="1">
      <c r="A129" s="80" t="s">
        <v>96</v>
      </c>
      <c r="B129" s="75" t="s">
        <v>162</v>
      </c>
      <c r="C129" s="143" t="s">
        <v>377</v>
      </c>
      <c r="D129" s="82">
        <v>10.0</v>
      </c>
      <c r="E129" s="78">
        <f t="shared" si="26"/>
        <v>2</v>
      </c>
      <c r="F129" s="83" t="str">
        <f t="shared" si="13"/>
        <v>10 Km - 2 €</v>
      </c>
    </row>
    <row r="130" ht="48.0" customHeight="1">
      <c r="A130" s="80" t="s">
        <v>69</v>
      </c>
      <c r="B130" s="75" t="s">
        <v>378</v>
      </c>
      <c r="C130" s="75" t="s">
        <v>379</v>
      </c>
      <c r="D130" s="77">
        <v>13.0</v>
      </c>
      <c r="E130" s="144">
        <v>3.0</v>
      </c>
      <c r="F130" s="83"/>
    </row>
    <row r="131" ht="22.5" customHeight="1">
      <c r="A131" s="80" t="s">
        <v>380</v>
      </c>
      <c r="B131" s="75" t="s">
        <v>185</v>
      </c>
      <c r="C131" s="84"/>
      <c r="D131" s="82"/>
      <c r="E131" s="78">
        <f t="shared" ref="E131:E132" si="27">round((D131*2)*$E$1/4,0)</f>
        <v>0</v>
      </c>
      <c r="F131" s="83" t="str">
        <f t="shared" ref="F131:F211" si="28">CONCATENATE(D131," Km"," - ",E131, " €")</f>
        <v> Km - 0 €</v>
      </c>
    </row>
    <row r="132" ht="22.5" customHeight="1">
      <c r="A132" s="80" t="s">
        <v>381</v>
      </c>
      <c r="B132" s="75" t="s">
        <v>319</v>
      </c>
      <c r="C132" s="84"/>
      <c r="D132" s="82"/>
      <c r="E132" s="78">
        <f t="shared" si="27"/>
        <v>0</v>
      </c>
      <c r="F132" s="83" t="str">
        <f t="shared" si="28"/>
        <v> Km - 0 €</v>
      </c>
    </row>
    <row r="133" ht="22.5" customHeight="1">
      <c r="A133" s="112" t="s">
        <v>382</v>
      </c>
      <c r="B133" s="89" t="s">
        <v>193</v>
      </c>
      <c r="C133" s="145" t="s">
        <v>383</v>
      </c>
      <c r="D133" s="91">
        <v>40.0</v>
      </c>
      <c r="E133" s="92">
        <f>ROUND((D133*2)*$E$1/4,0)</f>
        <v>7</v>
      </c>
      <c r="F133" s="93" t="str">
        <f t="shared" si="28"/>
        <v>40 Km - 7 €</v>
      </c>
    </row>
    <row r="134" ht="22.5" customHeight="1">
      <c r="A134" s="80" t="s">
        <v>384</v>
      </c>
      <c r="B134" s="75" t="s">
        <v>193</v>
      </c>
      <c r="C134" s="84"/>
      <c r="D134" s="82"/>
      <c r="E134" s="78">
        <f t="shared" ref="E134:E136" si="29">round((D134*2)*$E$1/4,0)</f>
        <v>0</v>
      </c>
      <c r="F134" s="83" t="str">
        <f t="shared" si="28"/>
        <v> Km - 0 €</v>
      </c>
    </row>
    <row r="135" ht="22.5" customHeight="1">
      <c r="A135" s="80" t="s">
        <v>384</v>
      </c>
      <c r="B135" s="75" t="s">
        <v>146</v>
      </c>
      <c r="C135" s="84"/>
      <c r="D135" s="82"/>
      <c r="E135" s="78">
        <f t="shared" si="29"/>
        <v>0</v>
      </c>
      <c r="F135" s="83" t="str">
        <f t="shared" si="28"/>
        <v> Km - 0 €</v>
      </c>
    </row>
    <row r="136" ht="22.5" customHeight="1">
      <c r="A136" s="80" t="s">
        <v>385</v>
      </c>
      <c r="B136" s="75" t="s">
        <v>193</v>
      </c>
      <c r="C136" s="84"/>
      <c r="D136" s="82"/>
      <c r="E136" s="78">
        <f t="shared" si="29"/>
        <v>0</v>
      </c>
      <c r="F136" s="83" t="str">
        <f t="shared" si="28"/>
        <v> Km - 0 €</v>
      </c>
    </row>
    <row r="137" ht="22.5" customHeight="1">
      <c r="A137" s="88" t="s">
        <v>386</v>
      </c>
      <c r="B137" s="89"/>
      <c r="C137" s="87" t="s">
        <v>387</v>
      </c>
      <c r="D137" s="91">
        <v>35.0</v>
      </c>
      <c r="E137" s="92">
        <f>ROUND((D137*2)*$E$1/4,0)</f>
        <v>6</v>
      </c>
      <c r="F137" s="93" t="str">
        <f t="shared" si="28"/>
        <v>35 Km - 6 €</v>
      </c>
      <c r="G137" s="94"/>
      <c r="H137" s="94"/>
      <c r="I137" s="94"/>
      <c r="J137" s="94"/>
      <c r="K137" s="94"/>
      <c r="L137" s="94"/>
      <c r="M137" s="94"/>
      <c r="N137" s="94"/>
      <c r="O137" s="94"/>
      <c r="P137" s="94"/>
      <c r="Q137" s="94"/>
      <c r="R137" s="94"/>
      <c r="S137" s="94"/>
      <c r="T137" s="94"/>
      <c r="U137" s="94"/>
      <c r="V137" s="94"/>
      <c r="W137" s="94"/>
      <c r="X137" s="94"/>
      <c r="Y137" s="94"/>
      <c r="Z137" s="94"/>
    </row>
    <row r="138" ht="22.5" customHeight="1">
      <c r="A138" s="88" t="s">
        <v>388</v>
      </c>
      <c r="B138" s="89" t="s">
        <v>316</v>
      </c>
      <c r="C138" s="146" t="s">
        <v>389</v>
      </c>
      <c r="D138" s="91">
        <v>67.0</v>
      </c>
      <c r="E138" s="92">
        <f>ROUND((D138*2)*$E$1/4,0)</f>
        <v>12</v>
      </c>
      <c r="F138" s="93" t="str">
        <f t="shared" si="28"/>
        <v>67 Km - 12 €</v>
      </c>
    </row>
    <row r="139" ht="22.5" customHeight="1">
      <c r="A139" s="80" t="s">
        <v>390</v>
      </c>
      <c r="B139" s="75" t="s">
        <v>347</v>
      </c>
      <c r="C139" s="84"/>
      <c r="D139" s="82"/>
      <c r="E139" s="78">
        <f t="shared" ref="E139:E140" si="30">round((D139*2)*$E$1/4,0)</f>
        <v>0</v>
      </c>
      <c r="F139" s="83" t="str">
        <f t="shared" si="28"/>
        <v> Km - 0 €</v>
      </c>
    </row>
    <row r="140" ht="22.5" customHeight="1">
      <c r="A140" s="80" t="s">
        <v>391</v>
      </c>
      <c r="B140" s="75" t="s">
        <v>146</v>
      </c>
      <c r="C140" s="84"/>
      <c r="D140" s="82"/>
      <c r="E140" s="78">
        <f t="shared" si="30"/>
        <v>0</v>
      </c>
      <c r="F140" s="83" t="str">
        <f t="shared" si="28"/>
        <v> Km - 0 €</v>
      </c>
    </row>
    <row r="141" ht="22.5" customHeight="1">
      <c r="A141" s="108" t="s">
        <v>115</v>
      </c>
      <c r="B141" s="96" t="s">
        <v>146</v>
      </c>
      <c r="C141" s="81" t="s">
        <v>392</v>
      </c>
      <c r="D141" s="82">
        <v>37.0</v>
      </c>
      <c r="E141" s="78">
        <f>ROUND((D141*2)*$E$1/4,0)</f>
        <v>6</v>
      </c>
      <c r="F141" s="83" t="str">
        <f t="shared" si="28"/>
        <v>37 Km - 6 €</v>
      </c>
    </row>
    <row r="142" ht="22.5" customHeight="1">
      <c r="A142" s="80" t="s">
        <v>393</v>
      </c>
      <c r="B142" s="75" t="s">
        <v>188</v>
      </c>
      <c r="C142" s="81" t="s">
        <v>394</v>
      </c>
      <c r="D142" s="82">
        <v>66.0</v>
      </c>
      <c r="E142" s="78">
        <f t="shared" ref="E142:E145" si="31">round((D142*2)*$E$1/4,0)</f>
        <v>12</v>
      </c>
      <c r="F142" s="83" t="str">
        <f t="shared" si="28"/>
        <v>66 Km - 12 €</v>
      </c>
    </row>
    <row r="143" ht="22.5" customHeight="1">
      <c r="A143" s="80" t="s">
        <v>395</v>
      </c>
      <c r="B143" s="75" t="s">
        <v>188</v>
      </c>
      <c r="D143" s="82"/>
      <c r="E143" s="78">
        <f t="shared" si="31"/>
        <v>0</v>
      </c>
      <c r="F143" s="83" t="str">
        <f t="shared" si="28"/>
        <v> Km - 0 €</v>
      </c>
    </row>
    <row r="144" ht="22.5" customHeight="1">
      <c r="A144" s="80" t="s">
        <v>61</v>
      </c>
      <c r="B144" s="75" t="s">
        <v>396</v>
      </c>
      <c r="C144" s="81" t="s">
        <v>397</v>
      </c>
      <c r="D144" s="82">
        <v>30.0</v>
      </c>
      <c r="E144" s="78">
        <f t="shared" si="31"/>
        <v>5</v>
      </c>
      <c r="F144" s="83" t="str">
        <f t="shared" si="28"/>
        <v>30 Km - 5 €</v>
      </c>
    </row>
    <row r="145" ht="22.5" customHeight="1">
      <c r="A145" s="80" t="s">
        <v>120</v>
      </c>
      <c r="B145" s="75" t="s">
        <v>398</v>
      </c>
      <c r="C145" s="81" t="s">
        <v>399</v>
      </c>
      <c r="D145" s="82">
        <v>52.0</v>
      </c>
      <c r="E145" s="78">
        <f t="shared" si="31"/>
        <v>9</v>
      </c>
      <c r="F145" s="83" t="str">
        <f t="shared" si="28"/>
        <v>52 Km - 9 €</v>
      </c>
    </row>
    <row r="146" ht="22.5" customHeight="1">
      <c r="A146" s="88" t="s">
        <v>43</v>
      </c>
      <c r="B146" s="89" t="s">
        <v>162</v>
      </c>
      <c r="C146" s="81" t="s">
        <v>400</v>
      </c>
      <c r="D146" s="91">
        <v>17.0</v>
      </c>
      <c r="E146" s="92">
        <f>ROUND((D146*2)*$E$1/4,0)</f>
        <v>3</v>
      </c>
      <c r="F146" s="93" t="str">
        <f t="shared" si="28"/>
        <v>17 Km - 3 €</v>
      </c>
    </row>
    <row r="147" ht="48.75" customHeight="1">
      <c r="A147" s="80" t="s">
        <v>401</v>
      </c>
      <c r="B147" s="147" t="s">
        <v>402</v>
      </c>
      <c r="C147" s="81" t="s">
        <v>403</v>
      </c>
      <c r="D147" s="77">
        <v>18.0</v>
      </c>
      <c r="E147" s="148">
        <f t="shared" ref="E147:E148" si="32">round((D147*2)*$E$1/4,0)</f>
        <v>3</v>
      </c>
      <c r="F147" s="149" t="str">
        <f t="shared" si="28"/>
        <v>18 Km - 3 €</v>
      </c>
    </row>
    <row r="148" ht="22.5" customHeight="1">
      <c r="A148" s="80" t="s">
        <v>404</v>
      </c>
      <c r="B148" s="75" t="s">
        <v>162</v>
      </c>
      <c r="C148" s="81" t="s">
        <v>405</v>
      </c>
      <c r="D148" s="82">
        <v>18.0</v>
      </c>
      <c r="E148" s="78">
        <f t="shared" si="32"/>
        <v>3</v>
      </c>
      <c r="F148" s="83" t="str">
        <f t="shared" si="28"/>
        <v>18 Km - 3 €</v>
      </c>
    </row>
    <row r="149" ht="90.0" customHeight="1">
      <c r="A149" s="80" t="s">
        <v>406</v>
      </c>
      <c r="B149" s="75" t="s">
        <v>193</v>
      </c>
      <c r="C149" s="81" t="s">
        <v>407</v>
      </c>
      <c r="D149" s="82">
        <v>50.0</v>
      </c>
      <c r="E149" s="78">
        <f>ROUND((D149*2)*$E$1/4,0)</f>
        <v>9</v>
      </c>
      <c r="F149" s="83" t="str">
        <f t="shared" si="28"/>
        <v>50 Km - 9 €</v>
      </c>
    </row>
    <row r="150" ht="22.5" customHeight="1">
      <c r="A150" s="80" t="s">
        <v>408</v>
      </c>
      <c r="B150" s="75" t="s">
        <v>409</v>
      </c>
      <c r="C150" s="84"/>
      <c r="D150" s="82"/>
      <c r="E150" s="78">
        <f t="shared" ref="E150:E155" si="33">round((D150*2)*$E$1/4,0)</f>
        <v>0</v>
      </c>
      <c r="F150" s="83" t="str">
        <f t="shared" si="28"/>
        <v> Km - 0 €</v>
      </c>
    </row>
    <row r="151" ht="22.5" customHeight="1">
      <c r="A151" s="80" t="s">
        <v>410</v>
      </c>
      <c r="B151" s="75" t="s">
        <v>178</v>
      </c>
      <c r="C151" s="84"/>
      <c r="D151" s="82"/>
      <c r="E151" s="78">
        <f t="shared" si="33"/>
        <v>0</v>
      </c>
      <c r="F151" s="83" t="str">
        <f t="shared" si="28"/>
        <v> Km - 0 €</v>
      </c>
    </row>
    <row r="152" ht="22.5" customHeight="1">
      <c r="A152" s="80" t="s">
        <v>411</v>
      </c>
      <c r="B152" s="75" t="s">
        <v>193</v>
      </c>
      <c r="C152" s="84"/>
      <c r="D152" s="82"/>
      <c r="E152" s="78">
        <f t="shared" si="33"/>
        <v>0</v>
      </c>
      <c r="F152" s="83" t="str">
        <f t="shared" si="28"/>
        <v> Km - 0 €</v>
      </c>
    </row>
    <row r="153" ht="22.5" customHeight="1">
      <c r="A153" s="80" t="s">
        <v>412</v>
      </c>
      <c r="B153" s="75" t="s">
        <v>154</v>
      </c>
      <c r="D153" s="82"/>
      <c r="E153" s="78">
        <f t="shared" si="33"/>
        <v>0</v>
      </c>
      <c r="F153" s="83" t="str">
        <f t="shared" si="28"/>
        <v> Km - 0 €</v>
      </c>
    </row>
    <row r="154" ht="22.5" customHeight="1">
      <c r="A154" s="80" t="s">
        <v>413</v>
      </c>
      <c r="B154" s="75" t="s">
        <v>146</v>
      </c>
      <c r="C154" s="84"/>
      <c r="D154" s="82"/>
      <c r="E154" s="78">
        <f t="shared" si="33"/>
        <v>0</v>
      </c>
      <c r="F154" s="83" t="str">
        <f t="shared" si="28"/>
        <v> Km - 0 €</v>
      </c>
    </row>
    <row r="155" ht="22.5" customHeight="1">
      <c r="A155" s="80" t="s">
        <v>414</v>
      </c>
      <c r="B155" s="75" t="s">
        <v>178</v>
      </c>
      <c r="C155" s="81" t="s">
        <v>415</v>
      </c>
      <c r="D155" s="82">
        <v>17.0</v>
      </c>
      <c r="E155" s="78">
        <f t="shared" si="33"/>
        <v>3</v>
      </c>
      <c r="F155" s="83" t="str">
        <f t="shared" si="28"/>
        <v>17 Km - 3 €</v>
      </c>
    </row>
    <row r="156" ht="22.5" customHeight="1">
      <c r="A156" s="88" t="s">
        <v>416</v>
      </c>
      <c r="B156" s="96" t="s">
        <v>319</v>
      </c>
      <c r="C156" s="150" t="s">
        <v>417</v>
      </c>
      <c r="D156" s="98">
        <v>50.0</v>
      </c>
      <c r="E156" s="99">
        <f>ROUND((D156*2)*$E$1/4,0)</f>
        <v>9</v>
      </c>
      <c r="F156" s="100" t="str">
        <f t="shared" si="28"/>
        <v>50 Km - 9 €</v>
      </c>
    </row>
    <row r="157" ht="22.5" customHeight="1">
      <c r="A157" s="80" t="s">
        <v>418</v>
      </c>
      <c r="B157" s="75" t="s">
        <v>162</v>
      </c>
      <c r="C157" s="114" t="s">
        <v>419</v>
      </c>
      <c r="D157" s="77">
        <v>13.0</v>
      </c>
      <c r="E157" s="78">
        <f t="shared" ref="E157:E158" si="34">round((D157*2)*$E$1/4,0)</f>
        <v>2</v>
      </c>
      <c r="F157" s="83" t="str">
        <f t="shared" si="28"/>
        <v>13 Km - 2 €</v>
      </c>
    </row>
    <row r="158" ht="22.5" customHeight="1">
      <c r="A158" s="80" t="s">
        <v>53</v>
      </c>
      <c r="B158" s="75" t="s">
        <v>162</v>
      </c>
      <c r="C158" s="114" t="s">
        <v>420</v>
      </c>
      <c r="D158" s="82">
        <v>13.0</v>
      </c>
      <c r="E158" s="78">
        <f t="shared" si="34"/>
        <v>2</v>
      </c>
      <c r="F158" s="83" t="str">
        <f t="shared" si="28"/>
        <v>13 Km - 2 €</v>
      </c>
    </row>
    <row r="159" ht="22.5" customHeight="1">
      <c r="A159" s="88" t="s">
        <v>421</v>
      </c>
      <c r="B159" s="96" t="s">
        <v>193</v>
      </c>
      <c r="C159" s="151"/>
      <c r="D159" s="98">
        <v>41.0</v>
      </c>
      <c r="E159" s="99">
        <f t="shared" ref="E159:E160" si="35">ROUND((D159*2)*$E$1/4,0)</f>
        <v>7</v>
      </c>
      <c r="F159" s="100" t="str">
        <f t="shared" si="28"/>
        <v>41 Km - 7 €</v>
      </c>
    </row>
    <row r="160" ht="22.5" customHeight="1">
      <c r="A160" s="88" t="s">
        <v>422</v>
      </c>
      <c r="B160" s="96"/>
      <c r="C160" s="152" t="s">
        <v>423</v>
      </c>
      <c r="D160" s="98">
        <v>33.0</v>
      </c>
      <c r="E160" s="99">
        <f t="shared" si="35"/>
        <v>6</v>
      </c>
      <c r="F160" s="100" t="str">
        <f t="shared" si="28"/>
        <v>33 Km - 6 €</v>
      </c>
    </row>
    <row r="161" ht="22.5" customHeight="1">
      <c r="A161" s="80" t="s">
        <v>424</v>
      </c>
      <c r="B161" s="75" t="s">
        <v>347</v>
      </c>
      <c r="C161" s="84"/>
      <c r="D161" s="82"/>
      <c r="E161" s="78">
        <f>round((D161*2)*$E$1/4,0)</f>
        <v>0</v>
      </c>
      <c r="F161" s="83" t="str">
        <f t="shared" si="28"/>
        <v> Km - 0 €</v>
      </c>
    </row>
    <row r="162" ht="22.5" customHeight="1">
      <c r="A162" s="80" t="s">
        <v>425</v>
      </c>
      <c r="B162" s="75" t="s">
        <v>193</v>
      </c>
      <c r="C162" s="81" t="s">
        <v>426</v>
      </c>
      <c r="D162" s="82">
        <v>27.0</v>
      </c>
      <c r="E162" s="78">
        <f>ROUND((D162*2)*$E$1/4,0)</f>
        <v>5</v>
      </c>
      <c r="F162" s="83" t="str">
        <f t="shared" si="28"/>
        <v>27 Km - 5 €</v>
      </c>
    </row>
    <row r="163" ht="22.5" customHeight="1">
      <c r="A163" s="80" t="s">
        <v>427</v>
      </c>
      <c r="B163" s="75" t="s">
        <v>232</v>
      </c>
      <c r="D163" s="82"/>
      <c r="E163" s="78">
        <f t="shared" ref="E163:E173" si="36">round((D163*2)*$E$1/4,0)</f>
        <v>0</v>
      </c>
      <c r="F163" s="83" t="str">
        <f t="shared" si="28"/>
        <v> Km - 0 €</v>
      </c>
    </row>
    <row r="164" ht="22.5" customHeight="1">
      <c r="A164" s="80" t="s">
        <v>428</v>
      </c>
      <c r="B164" s="75" t="s">
        <v>193</v>
      </c>
      <c r="C164" s="81" t="s">
        <v>429</v>
      </c>
      <c r="D164" s="82">
        <v>47.0</v>
      </c>
      <c r="E164" s="78">
        <f t="shared" si="36"/>
        <v>8</v>
      </c>
      <c r="F164" s="83" t="str">
        <f t="shared" si="28"/>
        <v>47 Km - 8 €</v>
      </c>
    </row>
    <row r="165" ht="22.5" customHeight="1">
      <c r="A165" s="80" t="s">
        <v>430</v>
      </c>
      <c r="B165" s="75" t="s">
        <v>154</v>
      </c>
      <c r="C165" s="84"/>
      <c r="D165" s="82"/>
      <c r="E165" s="78">
        <f t="shared" si="36"/>
        <v>0</v>
      </c>
      <c r="F165" s="83" t="str">
        <f t="shared" si="28"/>
        <v> Km - 0 €</v>
      </c>
    </row>
    <row r="166" ht="22.5" customHeight="1">
      <c r="A166" s="80" t="s">
        <v>431</v>
      </c>
      <c r="B166" s="75" t="s">
        <v>185</v>
      </c>
      <c r="C166" s="84"/>
      <c r="D166" s="82"/>
      <c r="E166" s="78">
        <f t="shared" si="36"/>
        <v>0</v>
      </c>
      <c r="F166" s="83" t="str">
        <f t="shared" si="28"/>
        <v> Km - 0 €</v>
      </c>
    </row>
    <row r="167" ht="22.5" customHeight="1">
      <c r="A167" s="80" t="s">
        <v>432</v>
      </c>
      <c r="B167" s="75" t="s">
        <v>319</v>
      </c>
      <c r="C167" s="84"/>
      <c r="D167" s="82"/>
      <c r="E167" s="78">
        <f t="shared" si="36"/>
        <v>0</v>
      </c>
      <c r="F167" s="83" t="str">
        <f t="shared" si="28"/>
        <v> Km - 0 €</v>
      </c>
    </row>
    <row r="168" ht="22.5" customHeight="1">
      <c r="A168" s="80" t="s">
        <v>433</v>
      </c>
      <c r="B168" s="75" t="s">
        <v>154</v>
      </c>
      <c r="C168" s="84"/>
      <c r="D168" s="82"/>
      <c r="E168" s="78">
        <f t="shared" si="36"/>
        <v>0</v>
      </c>
      <c r="F168" s="83" t="str">
        <f t="shared" si="28"/>
        <v> Km - 0 €</v>
      </c>
    </row>
    <row r="169" ht="22.5" customHeight="1">
      <c r="A169" s="80" t="s">
        <v>434</v>
      </c>
      <c r="B169" s="75" t="s">
        <v>146</v>
      </c>
      <c r="C169" s="80" t="s">
        <v>435</v>
      </c>
      <c r="D169" s="82">
        <v>35.0</v>
      </c>
      <c r="E169" s="78">
        <f t="shared" si="36"/>
        <v>6</v>
      </c>
      <c r="F169" s="83" t="str">
        <f t="shared" si="28"/>
        <v>35 Km - 6 €</v>
      </c>
    </row>
    <row r="170" ht="22.5" customHeight="1">
      <c r="A170" s="80" t="s">
        <v>436</v>
      </c>
      <c r="B170" s="75" t="s">
        <v>171</v>
      </c>
      <c r="C170" s="84"/>
      <c r="D170" s="82"/>
      <c r="E170" s="78">
        <f t="shared" si="36"/>
        <v>0</v>
      </c>
      <c r="F170" s="83" t="str">
        <f t="shared" si="28"/>
        <v> Km - 0 €</v>
      </c>
    </row>
    <row r="171" ht="22.5" customHeight="1">
      <c r="A171" s="80" t="s">
        <v>437</v>
      </c>
      <c r="B171" s="75" t="s">
        <v>171</v>
      </c>
      <c r="C171" s="84"/>
      <c r="D171" s="82"/>
      <c r="E171" s="78">
        <f t="shared" si="36"/>
        <v>0</v>
      </c>
      <c r="F171" s="83" t="str">
        <f t="shared" si="28"/>
        <v> Km - 0 €</v>
      </c>
    </row>
    <row r="172" ht="42.75" customHeight="1">
      <c r="A172" s="80" t="s">
        <v>438</v>
      </c>
      <c r="B172" s="75" t="s">
        <v>439</v>
      </c>
      <c r="C172" s="75" t="s">
        <v>440</v>
      </c>
      <c r="D172" s="77">
        <v>39.0</v>
      </c>
      <c r="E172" s="78">
        <f t="shared" si="36"/>
        <v>7</v>
      </c>
      <c r="F172" s="83" t="str">
        <f t="shared" si="28"/>
        <v>39 Km - 7 €</v>
      </c>
    </row>
    <row r="173" ht="42.75" customHeight="1">
      <c r="A173" s="80" t="s">
        <v>441</v>
      </c>
      <c r="B173" s="75" t="s">
        <v>216</v>
      </c>
      <c r="C173" s="84"/>
      <c r="D173" s="82"/>
      <c r="E173" s="78">
        <f t="shared" si="36"/>
        <v>0</v>
      </c>
      <c r="F173" s="83" t="str">
        <f t="shared" si="28"/>
        <v> Km - 0 €</v>
      </c>
    </row>
    <row r="174" ht="22.5" customHeight="1">
      <c r="A174" s="88" t="s">
        <v>442</v>
      </c>
      <c r="B174" s="89" t="s">
        <v>443</v>
      </c>
      <c r="C174" s="81" t="s">
        <v>444</v>
      </c>
      <c r="D174" s="91">
        <v>28.0</v>
      </c>
      <c r="E174" s="92">
        <f t="shared" ref="E174:E175" si="37">ROUND((D174*2)*$E$1/4,0)</f>
        <v>5</v>
      </c>
      <c r="F174" s="93" t="str">
        <f t="shared" si="28"/>
        <v>28 Km - 5 €</v>
      </c>
    </row>
    <row r="175" ht="22.5" customHeight="1">
      <c r="A175" s="88" t="s">
        <v>445</v>
      </c>
      <c r="B175" s="89" t="s">
        <v>443</v>
      </c>
      <c r="C175" s="153" t="s">
        <v>446</v>
      </c>
      <c r="D175" s="91">
        <v>26.0</v>
      </c>
      <c r="E175" s="92">
        <f t="shared" si="37"/>
        <v>5</v>
      </c>
      <c r="F175" s="93" t="str">
        <f t="shared" si="28"/>
        <v>26 Km - 5 €</v>
      </c>
      <c r="G175" s="94"/>
      <c r="H175" s="94"/>
      <c r="I175" s="94"/>
      <c r="J175" s="94"/>
      <c r="K175" s="94"/>
      <c r="L175" s="94"/>
      <c r="M175" s="94"/>
      <c r="N175" s="94"/>
      <c r="O175" s="94"/>
      <c r="P175" s="94"/>
      <c r="Q175" s="94"/>
      <c r="R175" s="94"/>
      <c r="S175" s="94"/>
      <c r="T175" s="94"/>
      <c r="U175" s="94"/>
      <c r="V175" s="94"/>
      <c r="W175" s="94"/>
      <c r="X175" s="94"/>
      <c r="Y175" s="94"/>
      <c r="Z175" s="94"/>
    </row>
    <row r="176" ht="22.5" customHeight="1">
      <c r="A176" s="80" t="s">
        <v>447</v>
      </c>
      <c r="B176" s="75" t="s">
        <v>185</v>
      </c>
      <c r="C176" s="84"/>
      <c r="D176" s="82"/>
      <c r="E176" s="78">
        <f>round((D176*2)*$E$1/4,0)</f>
        <v>0</v>
      </c>
      <c r="F176" s="83" t="str">
        <f t="shared" si="28"/>
        <v> Km - 0 €</v>
      </c>
    </row>
    <row r="177" ht="22.5" customHeight="1">
      <c r="A177" s="108" t="s">
        <v>448</v>
      </c>
      <c r="B177" s="96" t="s">
        <v>146</v>
      </c>
      <c r="C177" s="154" t="s">
        <v>449</v>
      </c>
      <c r="D177" s="98">
        <v>25.0</v>
      </c>
      <c r="E177" s="99">
        <f>ROUND((D177*2)*$E$1/4,0)</f>
        <v>4</v>
      </c>
      <c r="F177" s="100" t="str">
        <f t="shared" si="28"/>
        <v>25 Km - 4 €</v>
      </c>
    </row>
    <row r="178" ht="22.5" customHeight="1">
      <c r="A178" s="80" t="s">
        <v>450</v>
      </c>
      <c r="B178" s="75" t="s">
        <v>154</v>
      </c>
      <c r="C178" s="155"/>
      <c r="D178" s="82"/>
      <c r="E178" s="78">
        <f t="shared" ref="E178:E180" si="38">round((D178*2)*$E$1/4,0)</f>
        <v>0</v>
      </c>
      <c r="F178" s="83" t="str">
        <f t="shared" si="28"/>
        <v> Km - 0 €</v>
      </c>
    </row>
    <row r="179" ht="22.5" customHeight="1">
      <c r="A179" s="80" t="s">
        <v>450</v>
      </c>
      <c r="B179" s="75" t="s">
        <v>154</v>
      </c>
      <c r="C179" s="155"/>
      <c r="D179" s="82"/>
      <c r="E179" s="78">
        <f t="shared" si="38"/>
        <v>0</v>
      </c>
      <c r="F179" s="83" t="str">
        <f t="shared" si="28"/>
        <v> Km - 0 €</v>
      </c>
    </row>
    <row r="180" ht="22.5" customHeight="1">
      <c r="A180" s="80" t="s">
        <v>451</v>
      </c>
      <c r="B180" s="75" t="s">
        <v>198</v>
      </c>
      <c r="C180" s="154" t="s">
        <v>452</v>
      </c>
      <c r="D180" s="82">
        <v>63.0</v>
      </c>
      <c r="E180" s="78">
        <f t="shared" si="38"/>
        <v>11</v>
      </c>
      <c r="F180" s="83" t="str">
        <f t="shared" si="28"/>
        <v>63 Km - 11 €</v>
      </c>
    </row>
    <row r="181" ht="22.5" customHeight="1">
      <c r="A181" s="88" t="s">
        <v>453</v>
      </c>
      <c r="B181" s="91" t="s">
        <v>454</v>
      </c>
      <c r="C181" s="156" t="s">
        <v>455</v>
      </c>
      <c r="D181" s="91">
        <v>35.0</v>
      </c>
      <c r="E181" s="92">
        <f>ROUND((D181*2)*$E$1/4,0)</f>
        <v>6</v>
      </c>
      <c r="F181" s="93" t="str">
        <f t="shared" si="28"/>
        <v>35 Km - 6 €</v>
      </c>
      <c r="G181" s="94"/>
      <c r="H181" s="94"/>
      <c r="I181" s="94"/>
      <c r="J181" s="94"/>
      <c r="K181" s="94"/>
      <c r="L181" s="94"/>
      <c r="M181" s="94"/>
      <c r="N181" s="94"/>
      <c r="O181" s="94"/>
      <c r="P181" s="94"/>
      <c r="Q181" s="94"/>
      <c r="R181" s="94"/>
      <c r="S181" s="94"/>
      <c r="T181" s="94"/>
      <c r="U181" s="94"/>
      <c r="V181" s="94"/>
      <c r="W181" s="94"/>
      <c r="X181" s="94"/>
      <c r="Y181" s="94"/>
      <c r="Z181" s="94"/>
    </row>
    <row r="182" ht="22.5" customHeight="1">
      <c r="A182" s="80" t="s">
        <v>456</v>
      </c>
      <c r="B182" s="75" t="s">
        <v>232</v>
      </c>
      <c r="C182" s="84"/>
      <c r="D182" s="82"/>
      <c r="E182" s="78">
        <f t="shared" ref="E182:E187" si="39">round((D182*2)*$E$1/4,0)</f>
        <v>0</v>
      </c>
      <c r="F182" s="83" t="str">
        <f t="shared" si="28"/>
        <v> Km - 0 €</v>
      </c>
    </row>
    <row r="183" ht="22.5" customHeight="1">
      <c r="A183" s="80" t="s">
        <v>457</v>
      </c>
      <c r="B183" s="75" t="s">
        <v>216</v>
      </c>
      <c r="C183" s="84"/>
      <c r="D183" s="82"/>
      <c r="E183" s="78">
        <f t="shared" si="39"/>
        <v>0</v>
      </c>
      <c r="F183" s="83" t="str">
        <f t="shared" si="28"/>
        <v> Km - 0 €</v>
      </c>
    </row>
    <row r="184" ht="22.5" customHeight="1">
      <c r="A184" s="80" t="s">
        <v>458</v>
      </c>
      <c r="B184" s="75" t="s">
        <v>171</v>
      </c>
      <c r="C184" s="84"/>
      <c r="D184" s="82"/>
      <c r="E184" s="78">
        <f t="shared" si="39"/>
        <v>0</v>
      </c>
      <c r="F184" s="83" t="str">
        <f t="shared" si="28"/>
        <v> Km - 0 €</v>
      </c>
    </row>
    <row r="185" ht="22.5" customHeight="1">
      <c r="A185" s="80" t="s">
        <v>459</v>
      </c>
      <c r="B185" s="75" t="s">
        <v>193</v>
      </c>
      <c r="D185" s="82"/>
      <c r="E185" s="78">
        <f t="shared" si="39"/>
        <v>0</v>
      </c>
      <c r="F185" s="83" t="str">
        <f t="shared" si="28"/>
        <v> Km - 0 €</v>
      </c>
    </row>
    <row r="186" ht="22.5" customHeight="1">
      <c r="A186" s="80" t="s">
        <v>460</v>
      </c>
      <c r="B186" s="75" t="s">
        <v>178</v>
      </c>
      <c r="C186" s="81" t="s">
        <v>461</v>
      </c>
      <c r="D186" s="82">
        <v>11.0</v>
      </c>
      <c r="E186" s="78">
        <f t="shared" si="39"/>
        <v>2</v>
      </c>
      <c r="F186" s="83" t="str">
        <f t="shared" si="28"/>
        <v>11 Km - 2 €</v>
      </c>
    </row>
    <row r="187" ht="22.5" customHeight="1">
      <c r="A187" s="80" t="s">
        <v>462</v>
      </c>
      <c r="B187" s="75" t="s">
        <v>178</v>
      </c>
      <c r="C187" s="81" t="s">
        <v>463</v>
      </c>
      <c r="D187" s="82">
        <v>11.0</v>
      </c>
      <c r="E187" s="78">
        <f t="shared" si="39"/>
        <v>2</v>
      </c>
      <c r="F187" s="83" t="str">
        <f t="shared" si="28"/>
        <v>11 Km - 2 €</v>
      </c>
    </row>
    <row r="188" ht="22.5" customHeight="1">
      <c r="A188" s="88" t="s">
        <v>464</v>
      </c>
      <c r="B188" s="89"/>
      <c r="C188" s="157" t="s">
        <v>465</v>
      </c>
      <c r="D188" s="91">
        <v>42.0</v>
      </c>
      <c r="E188" s="92">
        <f>ROUND((D188*2)*$E$1/4,0)</f>
        <v>7</v>
      </c>
      <c r="F188" s="93" t="str">
        <f t="shared" si="28"/>
        <v>42 Km - 7 €</v>
      </c>
      <c r="G188" s="130"/>
      <c r="H188" s="130"/>
      <c r="I188" s="130"/>
      <c r="J188" s="130"/>
      <c r="K188" s="130"/>
      <c r="L188" s="130"/>
      <c r="M188" s="130"/>
      <c r="N188" s="130"/>
      <c r="O188" s="130"/>
      <c r="P188" s="130"/>
      <c r="Q188" s="130"/>
      <c r="R188" s="130"/>
      <c r="S188" s="130"/>
      <c r="T188" s="130"/>
      <c r="U188" s="130"/>
      <c r="V188" s="130"/>
      <c r="W188" s="130"/>
      <c r="X188" s="130"/>
      <c r="Y188" s="130"/>
      <c r="Z188" s="130"/>
    </row>
    <row r="189" ht="22.5" customHeight="1">
      <c r="A189" s="80" t="s">
        <v>466</v>
      </c>
      <c r="B189" s="75" t="s">
        <v>171</v>
      </c>
      <c r="C189" s="84"/>
      <c r="D189" s="82"/>
      <c r="E189" s="78">
        <f>round((D189*2)*$E$1/4,0)</f>
        <v>0</v>
      </c>
      <c r="F189" s="83" t="str">
        <f t="shared" si="28"/>
        <v> Km - 0 €</v>
      </c>
    </row>
    <row r="190" ht="22.5" customHeight="1">
      <c r="A190" s="75" t="s">
        <v>467</v>
      </c>
      <c r="B190" s="75" t="s">
        <v>347</v>
      </c>
      <c r="C190" s="158" t="s">
        <v>468</v>
      </c>
      <c r="D190" s="82">
        <v>74.0</v>
      </c>
      <c r="E190" s="78">
        <f>ROUND((D190*2)*$E$1/4,0)</f>
        <v>13</v>
      </c>
      <c r="F190" s="83" t="str">
        <f t="shared" si="28"/>
        <v>74 Km - 13 €</v>
      </c>
    </row>
    <row r="191" ht="22.5" customHeight="1">
      <c r="A191" s="80" t="s">
        <v>469</v>
      </c>
      <c r="B191" s="75" t="s">
        <v>154</v>
      </c>
      <c r="C191" s="84"/>
      <c r="D191" s="82"/>
      <c r="E191" s="78">
        <f t="shared" ref="E191:E192" si="40">round((D191*2)*$E$1/4,0)</f>
        <v>0</v>
      </c>
      <c r="F191" s="83" t="str">
        <f t="shared" si="28"/>
        <v> Km - 0 €</v>
      </c>
    </row>
    <row r="192" ht="22.5" customHeight="1">
      <c r="A192" s="80" t="s">
        <v>470</v>
      </c>
      <c r="B192" s="75" t="s">
        <v>162</v>
      </c>
      <c r="C192" s="84"/>
      <c r="D192" s="82"/>
      <c r="E192" s="78">
        <f t="shared" si="40"/>
        <v>0</v>
      </c>
      <c r="F192" s="83" t="str">
        <f t="shared" si="28"/>
        <v> Km - 0 €</v>
      </c>
    </row>
    <row r="193" ht="22.5" customHeight="1">
      <c r="A193" s="88" t="s">
        <v>471</v>
      </c>
      <c r="B193" s="89" t="s">
        <v>319</v>
      </c>
      <c r="C193" s="159" t="s">
        <v>472</v>
      </c>
      <c r="D193" s="91">
        <v>58.0</v>
      </c>
      <c r="E193" s="92">
        <f t="shared" ref="E193:E194" si="41">ROUND((D193*2)*$E$1/4,0)</f>
        <v>10</v>
      </c>
      <c r="F193" s="93" t="str">
        <f t="shared" si="28"/>
        <v>58 Km - 10 €</v>
      </c>
      <c r="G193" s="130"/>
      <c r="H193" s="130"/>
      <c r="I193" s="130"/>
      <c r="J193" s="130"/>
      <c r="K193" s="130"/>
      <c r="L193" s="130"/>
      <c r="M193" s="130"/>
      <c r="N193" s="130"/>
      <c r="O193" s="130"/>
      <c r="P193" s="130"/>
      <c r="Q193" s="130"/>
      <c r="R193" s="130"/>
      <c r="S193" s="130"/>
      <c r="T193" s="130"/>
      <c r="U193" s="130"/>
      <c r="V193" s="130"/>
      <c r="W193" s="130"/>
      <c r="X193" s="130"/>
      <c r="Y193" s="130"/>
      <c r="Z193" s="130"/>
    </row>
    <row r="194" ht="22.5" customHeight="1">
      <c r="A194" s="108" t="s">
        <v>76</v>
      </c>
      <c r="B194" s="96" t="s">
        <v>178</v>
      </c>
      <c r="C194" s="158" t="s">
        <v>473</v>
      </c>
      <c r="D194" s="82">
        <v>15.0</v>
      </c>
      <c r="E194" s="78">
        <f t="shared" si="41"/>
        <v>3</v>
      </c>
      <c r="F194" s="83" t="str">
        <f t="shared" si="28"/>
        <v>15 Km - 3 €</v>
      </c>
    </row>
    <row r="195" ht="22.5" customHeight="1">
      <c r="A195" s="80" t="s">
        <v>474</v>
      </c>
      <c r="B195" s="75" t="s">
        <v>178</v>
      </c>
      <c r="C195" s="158" t="s">
        <v>475</v>
      </c>
      <c r="D195" s="82">
        <v>13.0</v>
      </c>
      <c r="E195" s="78">
        <f t="shared" ref="E195:E197" si="42">round((D195*2)*$E$1/4,0)</f>
        <v>2</v>
      </c>
      <c r="F195" s="83" t="str">
        <f t="shared" si="28"/>
        <v>13 Km - 2 €</v>
      </c>
    </row>
    <row r="196" ht="22.5" customHeight="1">
      <c r="A196" s="80" t="s">
        <v>476</v>
      </c>
      <c r="B196" s="75" t="s">
        <v>216</v>
      </c>
      <c r="C196" s="158" t="s">
        <v>477</v>
      </c>
      <c r="D196" s="82">
        <v>48.0</v>
      </c>
      <c r="E196" s="78">
        <f t="shared" si="42"/>
        <v>8</v>
      </c>
      <c r="F196" s="83" t="str">
        <f t="shared" si="28"/>
        <v>48 Km - 8 €</v>
      </c>
    </row>
    <row r="197" ht="22.5" customHeight="1">
      <c r="A197" s="80" t="s">
        <v>478</v>
      </c>
      <c r="B197" s="75" t="s">
        <v>216</v>
      </c>
      <c r="C197" s="158" t="s">
        <v>479</v>
      </c>
      <c r="D197" s="82">
        <v>49.0</v>
      </c>
      <c r="E197" s="78">
        <f t="shared" si="42"/>
        <v>9</v>
      </c>
      <c r="F197" s="83" t="str">
        <f t="shared" si="28"/>
        <v>49 Km - 9 €</v>
      </c>
    </row>
    <row r="198" ht="22.5" customHeight="1">
      <c r="A198" s="88" t="s">
        <v>480</v>
      </c>
      <c r="B198" s="89" t="s">
        <v>193</v>
      </c>
      <c r="C198" s="160" t="s">
        <v>481</v>
      </c>
      <c r="D198" s="91">
        <v>35.0</v>
      </c>
      <c r="E198" s="92">
        <f t="shared" ref="E198:E200" si="43">ROUND((D198*2)*$E$1/4,0)</f>
        <v>6</v>
      </c>
      <c r="F198" s="93" t="str">
        <f t="shared" si="28"/>
        <v>35 Km - 6 €</v>
      </c>
      <c r="G198" s="130"/>
      <c r="H198" s="130"/>
      <c r="I198" s="130"/>
      <c r="J198" s="130"/>
      <c r="K198" s="130"/>
      <c r="L198" s="130"/>
      <c r="M198" s="130"/>
      <c r="N198" s="130"/>
      <c r="O198" s="130"/>
      <c r="P198" s="130"/>
      <c r="Q198" s="130"/>
      <c r="R198" s="130"/>
      <c r="S198" s="130"/>
      <c r="T198" s="130"/>
      <c r="U198" s="130"/>
      <c r="V198" s="130"/>
      <c r="W198" s="130"/>
      <c r="X198" s="130"/>
      <c r="Y198" s="130"/>
      <c r="Z198" s="130"/>
    </row>
    <row r="199" ht="22.5" customHeight="1">
      <c r="A199" s="80" t="s">
        <v>482</v>
      </c>
      <c r="B199" s="75" t="s">
        <v>178</v>
      </c>
      <c r="C199" s="81" t="s">
        <v>483</v>
      </c>
      <c r="D199" s="96"/>
      <c r="E199" s="92">
        <f t="shared" si="43"/>
        <v>0</v>
      </c>
      <c r="F199" s="93" t="str">
        <f t="shared" si="28"/>
        <v> Km - 0 €</v>
      </c>
    </row>
    <row r="200" ht="22.5" customHeight="1">
      <c r="A200" s="125" t="s">
        <v>484</v>
      </c>
      <c r="B200" s="75" t="s">
        <v>178</v>
      </c>
      <c r="C200" s="80" t="s">
        <v>485</v>
      </c>
      <c r="D200" s="98">
        <v>6.5</v>
      </c>
      <c r="E200" s="99">
        <f t="shared" si="43"/>
        <v>1</v>
      </c>
      <c r="F200" s="100" t="str">
        <f t="shared" si="28"/>
        <v>6,5 Km - 1 €</v>
      </c>
    </row>
    <row r="201" ht="22.5" customHeight="1">
      <c r="A201" s="80" t="s">
        <v>486</v>
      </c>
      <c r="B201" s="75" t="s">
        <v>178</v>
      </c>
      <c r="C201" s="140" t="s">
        <v>487</v>
      </c>
      <c r="D201" s="82">
        <v>2.5</v>
      </c>
      <c r="E201" s="78">
        <f>round((D201*2)*$E$1/4,0)</f>
        <v>0</v>
      </c>
      <c r="F201" s="83" t="str">
        <f t="shared" si="28"/>
        <v>2,5 Km - 0 €</v>
      </c>
    </row>
    <row r="202" ht="22.5" customHeight="1">
      <c r="A202" s="108" t="s">
        <v>488</v>
      </c>
      <c r="B202" s="96" t="s">
        <v>178</v>
      </c>
      <c r="C202" s="140" t="s">
        <v>489</v>
      </c>
      <c r="D202" s="98">
        <v>2.7</v>
      </c>
      <c r="E202" s="99">
        <f>ROUND((D202*2)*$E$1/4,0)</f>
        <v>0</v>
      </c>
      <c r="F202" s="100" t="str">
        <f t="shared" si="28"/>
        <v>2,7 Km - 0 €</v>
      </c>
    </row>
    <row r="203" ht="22.5" customHeight="1">
      <c r="A203" s="80" t="s">
        <v>490</v>
      </c>
      <c r="B203" s="75" t="s">
        <v>178</v>
      </c>
      <c r="C203" s="140" t="s">
        <v>491</v>
      </c>
      <c r="D203" s="82">
        <v>5.0</v>
      </c>
      <c r="E203" s="78">
        <f t="shared" ref="E203:E205" si="44">round((D203*2)*$E$1/4,0)</f>
        <v>1</v>
      </c>
      <c r="F203" s="83" t="str">
        <f t="shared" si="28"/>
        <v>5 Km - 1 €</v>
      </c>
    </row>
    <row r="204" ht="22.5" customHeight="1">
      <c r="A204" s="80" t="s">
        <v>492</v>
      </c>
      <c r="B204" s="75" t="s">
        <v>178</v>
      </c>
      <c r="C204" s="81" t="s">
        <v>493</v>
      </c>
      <c r="D204" s="82">
        <v>5.7</v>
      </c>
      <c r="E204" s="78">
        <f t="shared" si="44"/>
        <v>1</v>
      </c>
      <c r="F204" s="83" t="str">
        <f t="shared" si="28"/>
        <v>5,7 Km - 1 €</v>
      </c>
    </row>
    <row r="205" ht="53.25" customHeight="1">
      <c r="A205" s="112" t="s">
        <v>494</v>
      </c>
      <c r="B205" s="161" t="s">
        <v>178</v>
      </c>
      <c r="C205" s="87" t="s">
        <v>495</v>
      </c>
      <c r="D205" s="82">
        <v>0.0</v>
      </c>
      <c r="E205" s="78">
        <f t="shared" si="44"/>
        <v>0</v>
      </c>
      <c r="F205" s="83" t="str">
        <f t="shared" si="28"/>
        <v>0 Km - 0 €</v>
      </c>
      <c r="G205" s="94"/>
      <c r="H205" s="94"/>
      <c r="I205" s="94"/>
      <c r="J205" s="94"/>
      <c r="K205" s="94"/>
      <c r="L205" s="94"/>
      <c r="M205" s="94"/>
      <c r="N205" s="94"/>
      <c r="O205" s="94"/>
      <c r="P205" s="94"/>
      <c r="Q205" s="94"/>
      <c r="R205" s="94"/>
      <c r="S205" s="94"/>
      <c r="T205" s="94"/>
      <c r="U205" s="94"/>
      <c r="V205" s="94"/>
      <c r="W205" s="94"/>
      <c r="X205" s="94"/>
      <c r="Y205" s="94"/>
      <c r="Z205" s="94"/>
    </row>
    <row r="206" ht="22.5" customHeight="1">
      <c r="A206" s="88" t="s">
        <v>496</v>
      </c>
      <c r="B206" s="91" t="s">
        <v>497</v>
      </c>
      <c r="C206" s="153" t="s">
        <v>498</v>
      </c>
      <c r="D206" s="91">
        <v>4.0</v>
      </c>
      <c r="E206" s="92">
        <f>ROUND((D206*2)*$E$1/4,0)</f>
        <v>1</v>
      </c>
      <c r="F206" s="93" t="str">
        <f t="shared" si="28"/>
        <v>4 Km - 1 €</v>
      </c>
      <c r="G206" s="94"/>
      <c r="H206" s="94"/>
      <c r="I206" s="94"/>
      <c r="J206" s="94"/>
      <c r="K206" s="94"/>
      <c r="L206" s="94"/>
      <c r="M206" s="94"/>
      <c r="N206" s="94"/>
      <c r="O206" s="94"/>
      <c r="P206" s="94"/>
      <c r="Q206" s="94"/>
      <c r="R206" s="94"/>
      <c r="S206" s="94"/>
      <c r="T206" s="94"/>
      <c r="U206" s="94"/>
      <c r="V206" s="94"/>
      <c r="W206" s="94"/>
      <c r="X206" s="94"/>
      <c r="Y206" s="94"/>
      <c r="Z206" s="94"/>
    </row>
    <row r="207" ht="22.5" customHeight="1">
      <c r="A207" s="80" t="s">
        <v>499</v>
      </c>
      <c r="B207" s="75" t="s">
        <v>178</v>
      </c>
      <c r="C207" s="81" t="s">
        <v>500</v>
      </c>
      <c r="D207" s="82">
        <v>6.5</v>
      </c>
      <c r="E207" s="78">
        <f>round((D207*2)*$E$1/4,0)</f>
        <v>1</v>
      </c>
      <c r="F207" s="83" t="str">
        <f t="shared" si="28"/>
        <v>6,5 Km - 1 €</v>
      </c>
    </row>
    <row r="208" ht="22.5" customHeight="1">
      <c r="A208" s="80" t="s">
        <v>501</v>
      </c>
      <c r="B208" s="75" t="s">
        <v>178</v>
      </c>
      <c r="C208" s="81" t="s">
        <v>502</v>
      </c>
      <c r="D208" s="98">
        <v>11.0</v>
      </c>
      <c r="E208" s="99">
        <f>ROUND((D208*2)*$E$1/4,0)</f>
        <v>2</v>
      </c>
      <c r="F208" s="100" t="str">
        <f t="shared" si="28"/>
        <v>11 Km - 2 €</v>
      </c>
    </row>
    <row r="209" ht="22.5" customHeight="1">
      <c r="A209" s="80" t="s">
        <v>503</v>
      </c>
      <c r="B209" s="75" t="s">
        <v>178</v>
      </c>
      <c r="C209" s="81" t="s">
        <v>504</v>
      </c>
      <c r="D209" s="82">
        <v>7.0</v>
      </c>
      <c r="E209" s="78">
        <f t="shared" ref="E209:E211" si="45">round((D209*2)*$E$1/4,0)</f>
        <v>1</v>
      </c>
      <c r="F209" s="83" t="str">
        <f t="shared" si="28"/>
        <v>7 Km - 1 €</v>
      </c>
    </row>
    <row r="210" ht="22.5" customHeight="1">
      <c r="A210" s="80" t="s">
        <v>505</v>
      </c>
      <c r="B210" s="75" t="s">
        <v>506</v>
      </c>
      <c r="C210" s="81" t="s">
        <v>507</v>
      </c>
      <c r="D210" s="82">
        <v>7.0</v>
      </c>
      <c r="E210" s="78">
        <f t="shared" si="45"/>
        <v>1</v>
      </c>
      <c r="F210" s="83" t="str">
        <f t="shared" si="28"/>
        <v>7 Km - 1 €</v>
      </c>
    </row>
    <row r="211" ht="22.5" customHeight="1">
      <c r="A211" s="80" t="s">
        <v>508</v>
      </c>
      <c r="B211" s="75" t="s">
        <v>509</v>
      </c>
      <c r="C211" s="140" t="s">
        <v>510</v>
      </c>
      <c r="D211" s="82">
        <v>3.0</v>
      </c>
      <c r="E211" s="78">
        <f t="shared" si="45"/>
        <v>1</v>
      </c>
      <c r="F211" s="83" t="str">
        <f t="shared" si="28"/>
        <v>3 Km - 1 €</v>
      </c>
    </row>
    <row r="212" ht="22.5" customHeight="1">
      <c r="A212" s="80" t="s">
        <v>511</v>
      </c>
      <c r="B212" s="75" t="s">
        <v>509</v>
      </c>
      <c r="C212" s="81" t="s">
        <v>512</v>
      </c>
      <c r="D212" s="82"/>
      <c r="E212" s="78"/>
      <c r="F212" s="83"/>
    </row>
    <row r="213" ht="22.5" customHeight="1">
      <c r="A213" s="80" t="s">
        <v>513</v>
      </c>
      <c r="B213" s="75" t="s">
        <v>178</v>
      </c>
      <c r="C213" s="81" t="s">
        <v>514</v>
      </c>
      <c r="D213" s="82">
        <v>3.0</v>
      </c>
      <c r="E213" s="78">
        <f t="shared" ref="E213:E218" si="46">round((D213*2)*$E$1/4,0)</f>
        <v>1</v>
      </c>
      <c r="F213" s="83" t="str">
        <f t="shared" ref="F213:F232" si="47">CONCATENATE(D213," Km"," - ",E213, " €")</f>
        <v>3 Km - 1 €</v>
      </c>
    </row>
    <row r="214" ht="22.5" customHeight="1">
      <c r="A214" s="80" t="s">
        <v>515</v>
      </c>
      <c r="B214" s="75" t="s">
        <v>154</v>
      </c>
      <c r="C214" s="84"/>
      <c r="D214" s="82"/>
      <c r="E214" s="78">
        <f t="shared" si="46"/>
        <v>0</v>
      </c>
      <c r="F214" s="83" t="str">
        <f t="shared" si="47"/>
        <v> Km - 0 €</v>
      </c>
    </row>
    <row r="215" ht="22.5" customHeight="1">
      <c r="A215" s="80" t="s">
        <v>516</v>
      </c>
      <c r="B215" s="75" t="s">
        <v>171</v>
      </c>
      <c r="C215" s="84"/>
      <c r="D215" s="82"/>
      <c r="E215" s="78">
        <f t="shared" si="46"/>
        <v>0</v>
      </c>
      <c r="F215" s="83" t="str">
        <f t="shared" si="47"/>
        <v> Km - 0 €</v>
      </c>
    </row>
    <row r="216" ht="22.5" customHeight="1">
      <c r="A216" s="80" t="s">
        <v>517</v>
      </c>
      <c r="B216" s="75" t="s">
        <v>178</v>
      </c>
      <c r="C216" s="115" t="s">
        <v>518</v>
      </c>
      <c r="D216" s="82">
        <v>11.0</v>
      </c>
      <c r="E216" s="78">
        <f t="shared" si="46"/>
        <v>2</v>
      </c>
      <c r="F216" s="83" t="str">
        <f t="shared" si="47"/>
        <v>11 Km - 2 €</v>
      </c>
    </row>
    <row r="217" ht="22.5" customHeight="1">
      <c r="A217" s="80" t="s">
        <v>49</v>
      </c>
      <c r="B217" s="75" t="s">
        <v>178</v>
      </c>
      <c r="C217" s="114" t="s">
        <v>519</v>
      </c>
      <c r="D217" s="82">
        <v>11.0</v>
      </c>
      <c r="E217" s="78">
        <f t="shared" si="46"/>
        <v>2</v>
      </c>
      <c r="F217" s="83" t="str">
        <f t="shared" si="47"/>
        <v>11 Km - 2 €</v>
      </c>
    </row>
    <row r="218" ht="22.5" customHeight="1">
      <c r="A218" s="80" t="s">
        <v>30</v>
      </c>
      <c r="B218" s="75" t="s">
        <v>178</v>
      </c>
      <c r="C218" s="162" t="s">
        <v>520</v>
      </c>
      <c r="D218" s="82">
        <v>16.0</v>
      </c>
      <c r="E218" s="78">
        <f t="shared" si="46"/>
        <v>3</v>
      </c>
      <c r="F218" s="83" t="str">
        <f t="shared" si="47"/>
        <v>16 Km - 3 €</v>
      </c>
    </row>
    <row r="219" ht="22.5" customHeight="1">
      <c r="A219" s="88" t="s">
        <v>521</v>
      </c>
      <c r="B219" s="89"/>
      <c r="C219" s="163" t="s">
        <v>522</v>
      </c>
      <c r="D219" s="91">
        <v>58.0</v>
      </c>
      <c r="E219" s="92">
        <f>ROUND((D219*2)*$E$1/4,0)</f>
        <v>10</v>
      </c>
      <c r="F219" s="93" t="str">
        <f t="shared" si="47"/>
        <v>58 Km - 10 €</v>
      </c>
      <c r="G219" s="94"/>
      <c r="H219" s="94"/>
      <c r="I219" s="94"/>
      <c r="J219" s="94"/>
      <c r="K219" s="94"/>
      <c r="L219" s="94"/>
      <c r="M219" s="94"/>
      <c r="N219" s="94"/>
      <c r="O219" s="94"/>
      <c r="P219" s="94"/>
      <c r="Q219" s="94"/>
      <c r="R219" s="94"/>
      <c r="S219" s="94"/>
      <c r="T219" s="94"/>
      <c r="U219" s="94"/>
      <c r="V219" s="94"/>
      <c r="W219" s="94"/>
      <c r="X219" s="94"/>
      <c r="Y219" s="94"/>
      <c r="Z219" s="94"/>
    </row>
    <row r="220" ht="22.5" customHeight="1">
      <c r="A220" s="80" t="s">
        <v>523</v>
      </c>
      <c r="B220" s="75" t="s">
        <v>195</v>
      </c>
      <c r="C220" s="84"/>
      <c r="D220" s="82"/>
      <c r="E220" s="78">
        <f t="shared" ref="E220:E227" si="48">round((D220*2)*$E$1/4,0)</f>
        <v>0</v>
      </c>
      <c r="F220" s="83" t="str">
        <f t="shared" si="47"/>
        <v> Km - 0 €</v>
      </c>
    </row>
    <row r="221" ht="22.5" customHeight="1">
      <c r="A221" s="80" t="s">
        <v>524</v>
      </c>
      <c r="B221" s="75" t="s">
        <v>185</v>
      </c>
      <c r="C221" s="84"/>
      <c r="D221" s="82"/>
      <c r="E221" s="78">
        <f t="shared" si="48"/>
        <v>0</v>
      </c>
      <c r="F221" s="83" t="str">
        <f t="shared" si="47"/>
        <v> Km - 0 €</v>
      </c>
    </row>
    <row r="222" ht="22.5" customHeight="1">
      <c r="A222" s="80" t="s">
        <v>525</v>
      </c>
      <c r="B222" s="75" t="s">
        <v>185</v>
      </c>
      <c r="C222" s="84"/>
      <c r="D222" s="82"/>
      <c r="E222" s="78">
        <f t="shared" si="48"/>
        <v>0</v>
      </c>
      <c r="F222" s="83" t="str">
        <f t="shared" si="47"/>
        <v> Km - 0 €</v>
      </c>
    </row>
    <row r="223" ht="22.5" customHeight="1">
      <c r="A223" s="80" t="s">
        <v>526</v>
      </c>
      <c r="B223" s="75" t="s">
        <v>198</v>
      </c>
      <c r="C223" s="84"/>
      <c r="D223" s="82"/>
      <c r="E223" s="78">
        <f t="shared" si="48"/>
        <v>0</v>
      </c>
      <c r="F223" s="83" t="str">
        <f t="shared" si="47"/>
        <v> Km - 0 €</v>
      </c>
    </row>
    <row r="224" ht="22.5" customHeight="1">
      <c r="A224" s="80" t="s">
        <v>527</v>
      </c>
      <c r="B224" s="75" t="s">
        <v>347</v>
      </c>
      <c r="C224" s="84"/>
      <c r="D224" s="82"/>
      <c r="E224" s="78">
        <f t="shared" si="48"/>
        <v>0</v>
      </c>
      <c r="F224" s="83" t="str">
        <f t="shared" si="47"/>
        <v> Km - 0 €</v>
      </c>
    </row>
    <row r="225" ht="22.5" customHeight="1">
      <c r="A225" s="80" t="s">
        <v>528</v>
      </c>
      <c r="B225" s="75" t="s">
        <v>232</v>
      </c>
      <c r="D225" s="82"/>
      <c r="E225" s="78">
        <f t="shared" si="48"/>
        <v>0</v>
      </c>
      <c r="F225" s="83" t="str">
        <f t="shared" si="47"/>
        <v> Km - 0 €</v>
      </c>
    </row>
    <row r="226" ht="22.5" customHeight="1">
      <c r="A226" s="80" t="s">
        <v>529</v>
      </c>
      <c r="B226" s="75" t="s">
        <v>530</v>
      </c>
      <c r="C226" s="81" t="s">
        <v>531</v>
      </c>
      <c r="D226" s="82">
        <v>34.0</v>
      </c>
      <c r="E226" s="78">
        <f t="shared" si="48"/>
        <v>6</v>
      </c>
      <c r="F226" s="83" t="str">
        <f t="shared" si="47"/>
        <v>34 Km - 6 €</v>
      </c>
    </row>
    <row r="227" ht="66.75" customHeight="1">
      <c r="A227" s="80" t="s">
        <v>532</v>
      </c>
      <c r="B227" s="75" t="s">
        <v>193</v>
      </c>
      <c r="C227" s="75" t="s">
        <v>533</v>
      </c>
      <c r="D227" s="82">
        <v>45.0</v>
      </c>
      <c r="E227" s="78">
        <f t="shared" si="48"/>
        <v>8</v>
      </c>
      <c r="F227" s="83" t="str">
        <f t="shared" si="47"/>
        <v>45 Km - 8 €</v>
      </c>
    </row>
    <row r="228" ht="22.5" customHeight="1">
      <c r="A228" s="88" t="s">
        <v>534</v>
      </c>
      <c r="B228" s="89" t="s">
        <v>232</v>
      </c>
      <c r="C228" s="136" t="s">
        <v>535</v>
      </c>
      <c r="D228" s="91">
        <v>62.0</v>
      </c>
      <c r="E228" s="92">
        <f>ROUND((D228*2)*$E$1/4,0)</f>
        <v>11</v>
      </c>
      <c r="F228" s="93" t="str">
        <f t="shared" si="47"/>
        <v>62 Km - 11 €</v>
      </c>
    </row>
    <row r="229" ht="22.5" customHeight="1">
      <c r="A229" s="80" t="s">
        <v>536</v>
      </c>
      <c r="B229" s="75" t="s">
        <v>146</v>
      </c>
      <c r="C229" s="84"/>
      <c r="D229" s="82"/>
      <c r="E229" s="78">
        <f>round((D229*2)*$E$1/4,0)</f>
        <v>0</v>
      </c>
      <c r="F229" s="83" t="str">
        <f t="shared" si="47"/>
        <v> Km - 0 €</v>
      </c>
    </row>
    <row r="230" ht="22.5" customHeight="1">
      <c r="A230" s="88" t="s">
        <v>537</v>
      </c>
      <c r="B230" s="91" t="s">
        <v>154</v>
      </c>
      <c r="C230" s="87" t="s">
        <v>538</v>
      </c>
      <c r="D230" s="91">
        <v>71.0</v>
      </c>
      <c r="E230" s="92">
        <f>ROUND((D230*2)*$E$1/4,0)</f>
        <v>12</v>
      </c>
      <c r="F230" s="93" t="str">
        <f t="shared" si="47"/>
        <v>71 Km - 12 €</v>
      </c>
      <c r="G230" s="94"/>
      <c r="H230" s="94"/>
      <c r="I230" s="94"/>
      <c r="J230" s="94"/>
      <c r="K230" s="94"/>
      <c r="L230" s="94"/>
      <c r="M230" s="94"/>
      <c r="N230" s="94"/>
      <c r="O230" s="94"/>
      <c r="P230" s="94"/>
      <c r="Q230" s="94"/>
      <c r="R230" s="94"/>
      <c r="S230" s="94"/>
      <c r="T230" s="94"/>
      <c r="U230" s="94"/>
      <c r="V230" s="94"/>
      <c r="W230" s="94"/>
      <c r="X230" s="94"/>
      <c r="Y230" s="94"/>
      <c r="Z230" s="94"/>
    </row>
    <row r="231" ht="22.5" customHeight="1">
      <c r="A231" s="80" t="s">
        <v>539</v>
      </c>
      <c r="B231" s="75" t="s">
        <v>154</v>
      </c>
      <c r="C231" s="84"/>
      <c r="D231" s="82"/>
      <c r="E231" s="78">
        <f>round((D231*2)*$E$1/4,0)</f>
        <v>0</v>
      </c>
      <c r="F231" s="83" t="str">
        <f t="shared" si="47"/>
        <v> Km - 0 €</v>
      </c>
    </row>
    <row r="232" ht="22.5" customHeight="1">
      <c r="A232" s="88" t="s">
        <v>540</v>
      </c>
      <c r="B232" s="89" t="s">
        <v>198</v>
      </c>
      <c r="C232" s="81" t="s">
        <v>541</v>
      </c>
      <c r="D232" s="91">
        <v>58.0</v>
      </c>
      <c r="E232" s="92">
        <f>ROUND((D232*2)*$E$1/4,0)</f>
        <v>10</v>
      </c>
      <c r="F232" s="93" t="str">
        <f t="shared" si="47"/>
        <v>58 Km - 10 €</v>
      </c>
    </row>
    <row r="233" ht="22.5" customHeight="1">
      <c r="A233" s="88" t="s">
        <v>542</v>
      </c>
      <c r="B233" s="89" t="s">
        <v>543</v>
      </c>
      <c r="C233" s="164" t="s">
        <v>544</v>
      </c>
      <c r="D233" s="165">
        <v>23.0</v>
      </c>
      <c r="E233" s="166">
        <v>4.0</v>
      </c>
      <c r="F233" s="167" t="s">
        <v>545</v>
      </c>
    </row>
    <row r="234" ht="22.5" customHeight="1">
      <c r="A234" s="80" t="s">
        <v>546</v>
      </c>
      <c r="B234" s="75" t="s">
        <v>232</v>
      </c>
      <c r="C234" s="84"/>
      <c r="D234" s="82"/>
      <c r="E234" s="78">
        <f t="shared" ref="E234:E454" si="49">round((D234*2)*$E$1/4,0)</f>
        <v>0</v>
      </c>
      <c r="F234" s="83" t="str">
        <f t="shared" ref="F234:F454" si="50">CONCATENATE(D234," Km"," - ",E234, " €")</f>
        <v> Km - 0 €</v>
      </c>
    </row>
    <row r="235" ht="22.5" customHeight="1">
      <c r="A235" s="80" t="s">
        <v>547</v>
      </c>
      <c r="B235" s="75" t="s">
        <v>198</v>
      </c>
      <c r="C235" s="84"/>
      <c r="D235" s="82"/>
      <c r="E235" s="78">
        <f t="shared" si="49"/>
        <v>0</v>
      </c>
      <c r="F235" s="83" t="str">
        <f t="shared" si="50"/>
        <v> Km - 0 €</v>
      </c>
    </row>
    <row r="236" ht="22.5" customHeight="1">
      <c r="A236" s="80"/>
      <c r="B236" s="75"/>
      <c r="C236" s="84"/>
      <c r="D236" s="82"/>
      <c r="E236" s="78">
        <f t="shared" si="49"/>
        <v>0</v>
      </c>
      <c r="F236" s="83" t="str">
        <f t="shared" si="50"/>
        <v> Km - 0 €</v>
      </c>
    </row>
    <row r="237" ht="22.5" customHeight="1">
      <c r="A237" s="80"/>
      <c r="B237" s="75"/>
      <c r="C237" s="84"/>
      <c r="D237" s="82"/>
      <c r="E237" s="78">
        <f t="shared" si="49"/>
        <v>0</v>
      </c>
      <c r="F237" s="83" t="str">
        <f t="shared" si="50"/>
        <v> Km - 0 €</v>
      </c>
    </row>
    <row r="238" ht="22.5" customHeight="1">
      <c r="A238" s="80"/>
      <c r="B238" s="75"/>
      <c r="C238" s="84"/>
      <c r="D238" s="82"/>
      <c r="E238" s="78">
        <f t="shared" si="49"/>
        <v>0</v>
      </c>
      <c r="F238" s="83" t="str">
        <f t="shared" si="50"/>
        <v> Km - 0 €</v>
      </c>
    </row>
    <row r="239" ht="22.5" customHeight="1">
      <c r="A239" s="80"/>
      <c r="B239" s="75"/>
      <c r="C239" s="84"/>
      <c r="D239" s="82"/>
      <c r="E239" s="78">
        <f t="shared" si="49"/>
        <v>0</v>
      </c>
      <c r="F239" s="83" t="str">
        <f t="shared" si="50"/>
        <v> Km - 0 €</v>
      </c>
    </row>
    <row r="240" ht="22.5" customHeight="1">
      <c r="A240" s="80"/>
      <c r="B240" s="75"/>
      <c r="C240" s="84"/>
      <c r="D240" s="82"/>
      <c r="E240" s="78">
        <f t="shared" si="49"/>
        <v>0</v>
      </c>
      <c r="F240" s="83" t="str">
        <f t="shared" si="50"/>
        <v> Km - 0 €</v>
      </c>
    </row>
    <row r="241" ht="12.75" customHeight="1">
      <c r="A241" s="80"/>
      <c r="B241" s="75"/>
      <c r="C241" s="84"/>
      <c r="D241" s="82"/>
      <c r="E241" s="78">
        <f t="shared" si="49"/>
        <v>0</v>
      </c>
      <c r="F241" s="83" t="str">
        <f t="shared" si="50"/>
        <v> Km - 0 €</v>
      </c>
    </row>
    <row r="242" ht="22.5" customHeight="1">
      <c r="A242" s="80"/>
      <c r="B242" s="75"/>
      <c r="C242" s="84"/>
      <c r="D242" s="82"/>
      <c r="E242" s="78">
        <f t="shared" si="49"/>
        <v>0</v>
      </c>
      <c r="F242" s="83" t="str">
        <f t="shared" si="50"/>
        <v> Km - 0 €</v>
      </c>
    </row>
    <row r="243" ht="22.5" customHeight="1">
      <c r="A243" s="80"/>
      <c r="B243" s="75"/>
      <c r="C243" s="84"/>
      <c r="D243" s="82"/>
      <c r="E243" s="78">
        <f t="shared" si="49"/>
        <v>0</v>
      </c>
      <c r="F243" s="83" t="str">
        <f t="shared" si="50"/>
        <v> Km - 0 €</v>
      </c>
    </row>
    <row r="244" ht="22.5" customHeight="1">
      <c r="A244" s="80"/>
      <c r="B244" s="75"/>
      <c r="C244" s="84"/>
      <c r="D244" s="82"/>
      <c r="E244" s="78">
        <f t="shared" si="49"/>
        <v>0</v>
      </c>
      <c r="F244" s="83" t="str">
        <f t="shared" si="50"/>
        <v> Km - 0 €</v>
      </c>
    </row>
    <row r="245" ht="22.5" customHeight="1">
      <c r="A245" s="80"/>
      <c r="B245" s="75"/>
      <c r="C245" s="84"/>
      <c r="D245" s="82"/>
      <c r="E245" s="78">
        <f t="shared" si="49"/>
        <v>0</v>
      </c>
      <c r="F245" s="83" t="str">
        <f t="shared" si="50"/>
        <v> Km - 0 €</v>
      </c>
    </row>
    <row r="246" ht="22.5" customHeight="1">
      <c r="A246" s="80"/>
      <c r="B246" s="75"/>
      <c r="C246" s="84"/>
      <c r="D246" s="82"/>
      <c r="E246" s="78">
        <f t="shared" si="49"/>
        <v>0</v>
      </c>
      <c r="F246" s="83" t="str">
        <f t="shared" si="50"/>
        <v> Km - 0 €</v>
      </c>
    </row>
    <row r="247" ht="22.5" customHeight="1">
      <c r="A247" s="80"/>
      <c r="B247" s="75"/>
      <c r="C247" s="84"/>
      <c r="D247" s="82"/>
      <c r="E247" s="78">
        <f t="shared" si="49"/>
        <v>0</v>
      </c>
      <c r="F247" s="83" t="str">
        <f t="shared" si="50"/>
        <v> Km - 0 €</v>
      </c>
    </row>
    <row r="248" ht="22.5" customHeight="1">
      <c r="A248" s="80"/>
      <c r="B248" s="75"/>
      <c r="C248" s="84"/>
      <c r="D248" s="82"/>
      <c r="E248" s="78">
        <f t="shared" si="49"/>
        <v>0</v>
      </c>
      <c r="F248" s="83" t="str">
        <f t="shared" si="50"/>
        <v> Km - 0 €</v>
      </c>
    </row>
    <row r="249" ht="22.5" customHeight="1">
      <c r="A249" s="80"/>
      <c r="B249" s="75"/>
      <c r="C249" s="84"/>
      <c r="D249" s="82"/>
      <c r="E249" s="78">
        <f t="shared" si="49"/>
        <v>0</v>
      </c>
      <c r="F249" s="83" t="str">
        <f t="shared" si="50"/>
        <v> Km - 0 €</v>
      </c>
    </row>
    <row r="250" ht="22.5" customHeight="1">
      <c r="A250" s="80"/>
      <c r="B250" s="75"/>
      <c r="C250" s="84"/>
      <c r="D250" s="82"/>
      <c r="E250" s="78">
        <f t="shared" si="49"/>
        <v>0</v>
      </c>
      <c r="F250" s="83" t="str">
        <f t="shared" si="50"/>
        <v> Km - 0 €</v>
      </c>
    </row>
    <row r="251" ht="22.5" customHeight="1">
      <c r="A251" s="80"/>
      <c r="B251" s="75"/>
      <c r="C251" s="84"/>
      <c r="D251" s="82"/>
      <c r="E251" s="78">
        <f t="shared" si="49"/>
        <v>0</v>
      </c>
      <c r="F251" s="83" t="str">
        <f t="shared" si="50"/>
        <v> Km - 0 €</v>
      </c>
    </row>
    <row r="252" ht="22.5" customHeight="1">
      <c r="A252" s="80"/>
      <c r="B252" s="75"/>
      <c r="C252" s="84"/>
      <c r="D252" s="82"/>
      <c r="E252" s="78">
        <f t="shared" si="49"/>
        <v>0</v>
      </c>
      <c r="F252" s="83" t="str">
        <f t="shared" si="50"/>
        <v> Km - 0 €</v>
      </c>
    </row>
    <row r="253" ht="22.5" customHeight="1">
      <c r="A253" s="80"/>
      <c r="B253" s="75"/>
      <c r="C253" s="84"/>
      <c r="D253" s="82"/>
      <c r="E253" s="78">
        <f t="shared" si="49"/>
        <v>0</v>
      </c>
      <c r="F253" s="83" t="str">
        <f t="shared" si="50"/>
        <v> Km - 0 €</v>
      </c>
    </row>
    <row r="254" ht="22.5" customHeight="1">
      <c r="A254" s="80"/>
      <c r="B254" s="75"/>
      <c r="C254" s="84"/>
      <c r="D254" s="82"/>
      <c r="E254" s="78">
        <f t="shared" si="49"/>
        <v>0</v>
      </c>
      <c r="F254" s="83" t="str">
        <f t="shared" si="50"/>
        <v> Km - 0 €</v>
      </c>
    </row>
    <row r="255" ht="22.5" customHeight="1">
      <c r="A255" s="80"/>
      <c r="B255" s="75"/>
      <c r="C255" s="84"/>
      <c r="D255" s="82"/>
      <c r="E255" s="78">
        <f t="shared" si="49"/>
        <v>0</v>
      </c>
      <c r="F255" s="83" t="str">
        <f t="shared" si="50"/>
        <v> Km - 0 €</v>
      </c>
    </row>
    <row r="256" ht="22.5" customHeight="1">
      <c r="A256" s="80"/>
      <c r="B256" s="75"/>
      <c r="C256" s="84"/>
      <c r="D256" s="82"/>
      <c r="E256" s="78">
        <f t="shared" si="49"/>
        <v>0</v>
      </c>
      <c r="F256" s="83" t="str">
        <f t="shared" si="50"/>
        <v> Km - 0 €</v>
      </c>
    </row>
    <row r="257" ht="22.5" customHeight="1">
      <c r="A257" s="80"/>
      <c r="B257" s="75"/>
      <c r="C257" s="84"/>
      <c r="D257" s="82"/>
      <c r="E257" s="78">
        <f t="shared" si="49"/>
        <v>0</v>
      </c>
      <c r="F257" s="83" t="str">
        <f t="shared" si="50"/>
        <v> Km - 0 €</v>
      </c>
    </row>
    <row r="258" ht="22.5" customHeight="1">
      <c r="A258" s="80"/>
      <c r="B258" s="75"/>
      <c r="C258" s="84"/>
      <c r="D258" s="82"/>
      <c r="E258" s="78">
        <f t="shared" si="49"/>
        <v>0</v>
      </c>
      <c r="F258" s="83" t="str">
        <f t="shared" si="50"/>
        <v> Km - 0 €</v>
      </c>
    </row>
    <row r="259" ht="22.5" customHeight="1">
      <c r="A259" s="80"/>
      <c r="B259" s="75"/>
      <c r="C259" s="84"/>
      <c r="D259" s="82"/>
      <c r="E259" s="78">
        <f t="shared" si="49"/>
        <v>0</v>
      </c>
      <c r="F259" s="83" t="str">
        <f t="shared" si="50"/>
        <v> Km - 0 €</v>
      </c>
    </row>
    <row r="260" ht="22.5" customHeight="1">
      <c r="A260" s="80"/>
      <c r="B260" s="75"/>
      <c r="C260" s="84"/>
      <c r="D260" s="82"/>
      <c r="E260" s="78">
        <f t="shared" si="49"/>
        <v>0</v>
      </c>
      <c r="F260" s="83" t="str">
        <f t="shared" si="50"/>
        <v> Km - 0 €</v>
      </c>
    </row>
    <row r="261" ht="22.5" customHeight="1">
      <c r="A261" s="80"/>
      <c r="B261" s="75"/>
      <c r="C261" s="84"/>
      <c r="D261" s="104"/>
      <c r="E261" s="78">
        <f t="shared" si="49"/>
        <v>0</v>
      </c>
      <c r="F261" s="83" t="str">
        <f t="shared" si="50"/>
        <v> Km - 0 €</v>
      </c>
    </row>
    <row r="262" ht="22.5" customHeight="1">
      <c r="A262" s="80"/>
      <c r="B262" s="75"/>
      <c r="C262" s="84"/>
      <c r="D262" s="104"/>
      <c r="E262" s="78">
        <f t="shared" si="49"/>
        <v>0</v>
      </c>
      <c r="F262" s="83" t="str">
        <f t="shared" si="50"/>
        <v> Km - 0 €</v>
      </c>
    </row>
    <row r="263" ht="22.5" customHeight="1">
      <c r="A263" s="80"/>
      <c r="B263" s="75"/>
      <c r="C263" s="84"/>
      <c r="D263" s="104"/>
      <c r="E263" s="78">
        <f t="shared" si="49"/>
        <v>0</v>
      </c>
      <c r="F263" s="83" t="str">
        <f t="shared" si="50"/>
        <v> Km - 0 €</v>
      </c>
    </row>
    <row r="264" ht="22.5" customHeight="1">
      <c r="A264" s="80"/>
      <c r="B264" s="75"/>
      <c r="C264" s="84"/>
      <c r="D264" s="104"/>
      <c r="E264" s="78">
        <f t="shared" si="49"/>
        <v>0</v>
      </c>
      <c r="F264" s="83" t="str">
        <f t="shared" si="50"/>
        <v> Km - 0 €</v>
      </c>
    </row>
    <row r="265" ht="22.5" customHeight="1">
      <c r="A265" s="80"/>
      <c r="B265" s="75"/>
      <c r="C265" s="84"/>
      <c r="D265" s="104"/>
      <c r="E265" s="78">
        <f t="shared" si="49"/>
        <v>0</v>
      </c>
      <c r="F265" s="83" t="str">
        <f t="shared" si="50"/>
        <v> Km - 0 €</v>
      </c>
    </row>
    <row r="266" ht="22.5" customHeight="1">
      <c r="A266" s="80"/>
      <c r="B266" s="75"/>
      <c r="C266" s="84"/>
      <c r="D266" s="104"/>
      <c r="E266" s="78">
        <f t="shared" si="49"/>
        <v>0</v>
      </c>
      <c r="F266" s="83" t="str">
        <f t="shared" si="50"/>
        <v> Km - 0 €</v>
      </c>
    </row>
    <row r="267" ht="22.5" customHeight="1">
      <c r="A267" s="80"/>
      <c r="B267" s="75"/>
      <c r="C267" s="84"/>
      <c r="D267" s="104"/>
      <c r="E267" s="78">
        <f t="shared" si="49"/>
        <v>0</v>
      </c>
      <c r="F267" s="83" t="str">
        <f t="shared" si="50"/>
        <v> Km - 0 €</v>
      </c>
    </row>
    <row r="268" ht="22.5" customHeight="1">
      <c r="A268" s="80"/>
      <c r="B268" s="75"/>
      <c r="C268" s="84"/>
      <c r="D268" s="104"/>
      <c r="E268" s="78">
        <f t="shared" si="49"/>
        <v>0</v>
      </c>
      <c r="F268" s="83" t="str">
        <f t="shared" si="50"/>
        <v> Km - 0 €</v>
      </c>
    </row>
    <row r="269" ht="22.5" customHeight="1">
      <c r="A269" s="80"/>
      <c r="B269" s="75"/>
      <c r="C269" s="84"/>
      <c r="D269" s="104"/>
      <c r="E269" s="78">
        <f t="shared" si="49"/>
        <v>0</v>
      </c>
      <c r="F269" s="83" t="str">
        <f t="shared" si="50"/>
        <v> Km - 0 €</v>
      </c>
    </row>
    <row r="270" ht="22.5" customHeight="1">
      <c r="A270" s="80"/>
      <c r="B270" s="75"/>
      <c r="C270" s="84"/>
      <c r="D270" s="104"/>
      <c r="E270" s="78">
        <f t="shared" si="49"/>
        <v>0</v>
      </c>
      <c r="F270" s="83" t="str">
        <f t="shared" si="50"/>
        <v> Km - 0 €</v>
      </c>
    </row>
    <row r="271" ht="22.5" customHeight="1">
      <c r="A271" s="80"/>
      <c r="B271" s="75"/>
      <c r="C271" s="84"/>
      <c r="D271" s="104"/>
      <c r="E271" s="78">
        <f t="shared" si="49"/>
        <v>0</v>
      </c>
      <c r="F271" s="83" t="str">
        <f t="shared" si="50"/>
        <v> Km - 0 €</v>
      </c>
    </row>
    <row r="272" ht="22.5" customHeight="1">
      <c r="A272" s="80"/>
      <c r="B272" s="75"/>
      <c r="C272" s="84"/>
      <c r="D272" s="104"/>
      <c r="E272" s="78">
        <f t="shared" si="49"/>
        <v>0</v>
      </c>
      <c r="F272" s="83" t="str">
        <f t="shared" si="50"/>
        <v> Km - 0 €</v>
      </c>
    </row>
    <row r="273" ht="22.5" customHeight="1">
      <c r="A273" s="80"/>
      <c r="B273" s="75"/>
      <c r="C273" s="84"/>
      <c r="D273" s="104"/>
      <c r="E273" s="78">
        <f t="shared" si="49"/>
        <v>0</v>
      </c>
      <c r="F273" s="83" t="str">
        <f t="shared" si="50"/>
        <v> Km - 0 €</v>
      </c>
    </row>
    <row r="274" ht="22.5" customHeight="1">
      <c r="A274" s="80"/>
      <c r="B274" s="75"/>
      <c r="C274" s="84"/>
      <c r="D274" s="104"/>
      <c r="E274" s="78">
        <f t="shared" si="49"/>
        <v>0</v>
      </c>
      <c r="F274" s="83" t="str">
        <f t="shared" si="50"/>
        <v> Km - 0 €</v>
      </c>
    </row>
    <row r="275" ht="22.5" customHeight="1">
      <c r="A275" s="80"/>
      <c r="B275" s="75"/>
      <c r="C275" s="84"/>
      <c r="D275" s="104"/>
      <c r="E275" s="78">
        <f t="shared" si="49"/>
        <v>0</v>
      </c>
      <c r="F275" s="83" t="str">
        <f t="shared" si="50"/>
        <v> Km - 0 €</v>
      </c>
    </row>
    <row r="276" ht="22.5" customHeight="1">
      <c r="A276" s="80"/>
      <c r="B276" s="75"/>
      <c r="C276" s="84"/>
      <c r="D276" s="104"/>
      <c r="E276" s="78">
        <f t="shared" si="49"/>
        <v>0</v>
      </c>
      <c r="F276" s="83" t="str">
        <f t="shared" si="50"/>
        <v> Km - 0 €</v>
      </c>
    </row>
    <row r="277" ht="22.5" customHeight="1">
      <c r="A277" s="80"/>
      <c r="B277" s="75"/>
      <c r="C277" s="84"/>
      <c r="D277" s="104"/>
      <c r="E277" s="78">
        <f t="shared" si="49"/>
        <v>0</v>
      </c>
      <c r="F277" s="83" t="str">
        <f t="shared" si="50"/>
        <v> Km - 0 €</v>
      </c>
    </row>
    <row r="278" ht="22.5" customHeight="1">
      <c r="A278" s="80"/>
      <c r="B278" s="75"/>
      <c r="C278" s="84"/>
      <c r="D278" s="104"/>
      <c r="E278" s="78">
        <f t="shared" si="49"/>
        <v>0</v>
      </c>
      <c r="F278" s="83" t="str">
        <f t="shared" si="50"/>
        <v> Km - 0 €</v>
      </c>
    </row>
    <row r="279" ht="22.5" customHeight="1">
      <c r="A279" s="80"/>
      <c r="B279" s="75"/>
      <c r="C279" s="84"/>
      <c r="D279" s="104"/>
      <c r="E279" s="78">
        <f t="shared" si="49"/>
        <v>0</v>
      </c>
      <c r="F279" s="83" t="str">
        <f t="shared" si="50"/>
        <v> Km - 0 €</v>
      </c>
    </row>
    <row r="280" ht="22.5" customHeight="1">
      <c r="A280" s="80"/>
      <c r="B280" s="75"/>
      <c r="C280" s="84"/>
      <c r="D280" s="104"/>
      <c r="E280" s="78">
        <f t="shared" si="49"/>
        <v>0</v>
      </c>
      <c r="F280" s="83" t="str">
        <f t="shared" si="50"/>
        <v> Km - 0 €</v>
      </c>
    </row>
    <row r="281" ht="22.5" customHeight="1">
      <c r="A281" s="80"/>
      <c r="B281" s="75"/>
      <c r="C281" s="84"/>
      <c r="D281" s="104"/>
      <c r="E281" s="78">
        <f t="shared" si="49"/>
        <v>0</v>
      </c>
      <c r="F281" s="83" t="str">
        <f t="shared" si="50"/>
        <v> Km - 0 €</v>
      </c>
    </row>
    <row r="282" ht="22.5" customHeight="1">
      <c r="A282" s="80"/>
      <c r="B282" s="75"/>
      <c r="C282" s="84"/>
      <c r="D282" s="104"/>
      <c r="E282" s="78">
        <f t="shared" si="49"/>
        <v>0</v>
      </c>
      <c r="F282" s="83" t="str">
        <f t="shared" si="50"/>
        <v> Km - 0 €</v>
      </c>
    </row>
    <row r="283" ht="22.5" customHeight="1">
      <c r="A283" s="80"/>
      <c r="B283" s="75"/>
      <c r="C283" s="84"/>
      <c r="D283" s="104"/>
      <c r="E283" s="78">
        <f t="shared" si="49"/>
        <v>0</v>
      </c>
      <c r="F283" s="83" t="str">
        <f t="shared" si="50"/>
        <v> Km - 0 €</v>
      </c>
    </row>
    <row r="284" ht="22.5" customHeight="1">
      <c r="A284" s="80"/>
      <c r="B284" s="75"/>
      <c r="C284" s="84"/>
      <c r="D284" s="104"/>
      <c r="E284" s="78">
        <f t="shared" si="49"/>
        <v>0</v>
      </c>
      <c r="F284" s="83" t="str">
        <f t="shared" si="50"/>
        <v> Km - 0 €</v>
      </c>
    </row>
    <row r="285" ht="22.5" customHeight="1">
      <c r="A285" s="80"/>
      <c r="B285" s="75"/>
      <c r="C285" s="84"/>
      <c r="D285" s="104"/>
      <c r="E285" s="78">
        <f t="shared" si="49"/>
        <v>0</v>
      </c>
      <c r="F285" s="83" t="str">
        <f t="shared" si="50"/>
        <v> Km - 0 €</v>
      </c>
    </row>
    <row r="286" ht="22.5" customHeight="1">
      <c r="A286" s="80"/>
      <c r="B286" s="75"/>
      <c r="C286" s="84"/>
      <c r="D286" s="104"/>
      <c r="E286" s="78">
        <f t="shared" si="49"/>
        <v>0</v>
      </c>
      <c r="F286" s="83" t="str">
        <f t="shared" si="50"/>
        <v> Km - 0 €</v>
      </c>
    </row>
    <row r="287" ht="22.5" customHeight="1">
      <c r="A287" s="80"/>
      <c r="B287" s="75"/>
      <c r="C287" s="84"/>
      <c r="D287" s="104"/>
      <c r="E287" s="78">
        <f t="shared" si="49"/>
        <v>0</v>
      </c>
      <c r="F287" s="83" t="str">
        <f t="shared" si="50"/>
        <v> Km - 0 €</v>
      </c>
    </row>
    <row r="288" ht="22.5" customHeight="1">
      <c r="A288" s="80"/>
      <c r="B288" s="75"/>
      <c r="C288" s="84"/>
      <c r="D288" s="104"/>
      <c r="E288" s="78">
        <f t="shared" si="49"/>
        <v>0</v>
      </c>
      <c r="F288" s="83" t="str">
        <f t="shared" si="50"/>
        <v> Km - 0 €</v>
      </c>
    </row>
    <row r="289" ht="22.5" customHeight="1">
      <c r="A289" s="80"/>
      <c r="B289" s="75"/>
      <c r="C289" s="84"/>
      <c r="D289" s="104"/>
      <c r="E289" s="78">
        <f t="shared" si="49"/>
        <v>0</v>
      </c>
      <c r="F289" s="83" t="str">
        <f t="shared" si="50"/>
        <v> Km - 0 €</v>
      </c>
    </row>
    <row r="290" ht="22.5" customHeight="1">
      <c r="A290" s="80"/>
      <c r="B290" s="75"/>
      <c r="C290" s="84"/>
      <c r="D290" s="104"/>
      <c r="E290" s="78">
        <f t="shared" si="49"/>
        <v>0</v>
      </c>
      <c r="F290" s="83" t="str">
        <f t="shared" si="50"/>
        <v> Km - 0 €</v>
      </c>
    </row>
    <row r="291" ht="22.5" customHeight="1">
      <c r="A291" s="80"/>
      <c r="B291" s="75"/>
      <c r="C291" s="84"/>
      <c r="D291" s="104"/>
      <c r="E291" s="78">
        <f t="shared" si="49"/>
        <v>0</v>
      </c>
      <c r="F291" s="83" t="str">
        <f t="shared" si="50"/>
        <v> Km - 0 €</v>
      </c>
    </row>
    <row r="292" ht="22.5" customHeight="1">
      <c r="A292" s="80"/>
      <c r="B292" s="75"/>
      <c r="C292" s="84"/>
      <c r="D292" s="104"/>
      <c r="E292" s="78">
        <f t="shared" si="49"/>
        <v>0</v>
      </c>
      <c r="F292" s="83" t="str">
        <f t="shared" si="50"/>
        <v> Km - 0 €</v>
      </c>
    </row>
    <row r="293" ht="22.5" customHeight="1">
      <c r="A293" s="80"/>
      <c r="B293" s="75"/>
      <c r="C293" s="84"/>
      <c r="D293" s="104"/>
      <c r="E293" s="78">
        <f t="shared" si="49"/>
        <v>0</v>
      </c>
      <c r="F293" s="83" t="str">
        <f t="shared" si="50"/>
        <v> Km - 0 €</v>
      </c>
    </row>
    <row r="294" ht="22.5" customHeight="1">
      <c r="A294" s="80"/>
      <c r="B294" s="75"/>
      <c r="C294" s="84"/>
      <c r="D294" s="104"/>
      <c r="E294" s="78">
        <f t="shared" si="49"/>
        <v>0</v>
      </c>
      <c r="F294" s="83" t="str">
        <f t="shared" si="50"/>
        <v> Km - 0 €</v>
      </c>
    </row>
    <row r="295" ht="22.5" customHeight="1">
      <c r="A295" s="80"/>
      <c r="B295" s="75"/>
      <c r="C295" s="84"/>
      <c r="D295" s="104"/>
      <c r="E295" s="78">
        <f t="shared" si="49"/>
        <v>0</v>
      </c>
      <c r="F295" s="83" t="str">
        <f t="shared" si="50"/>
        <v> Km - 0 €</v>
      </c>
    </row>
    <row r="296" ht="22.5" customHeight="1">
      <c r="A296" s="80"/>
      <c r="B296" s="75"/>
      <c r="C296" s="84"/>
      <c r="D296" s="104"/>
      <c r="E296" s="78">
        <f t="shared" si="49"/>
        <v>0</v>
      </c>
      <c r="F296" s="83" t="str">
        <f t="shared" si="50"/>
        <v> Km - 0 €</v>
      </c>
    </row>
    <row r="297" ht="22.5" customHeight="1">
      <c r="A297" s="80"/>
      <c r="B297" s="75"/>
      <c r="C297" s="84"/>
      <c r="D297" s="104"/>
      <c r="E297" s="78">
        <f t="shared" si="49"/>
        <v>0</v>
      </c>
      <c r="F297" s="83" t="str">
        <f t="shared" si="50"/>
        <v> Km - 0 €</v>
      </c>
    </row>
    <row r="298" ht="22.5" customHeight="1">
      <c r="A298" s="80"/>
      <c r="B298" s="75"/>
      <c r="C298" s="84"/>
      <c r="D298" s="104"/>
      <c r="E298" s="78">
        <f t="shared" si="49"/>
        <v>0</v>
      </c>
      <c r="F298" s="83" t="str">
        <f t="shared" si="50"/>
        <v> Km - 0 €</v>
      </c>
    </row>
    <row r="299" ht="22.5" customHeight="1">
      <c r="A299" s="80"/>
      <c r="B299" s="75"/>
      <c r="C299" s="84"/>
      <c r="D299" s="104"/>
      <c r="E299" s="78">
        <f t="shared" si="49"/>
        <v>0</v>
      </c>
      <c r="F299" s="83" t="str">
        <f t="shared" si="50"/>
        <v> Km - 0 €</v>
      </c>
    </row>
    <row r="300" ht="22.5" customHeight="1">
      <c r="A300" s="80"/>
      <c r="B300" s="75"/>
      <c r="C300" s="84"/>
      <c r="D300" s="104"/>
      <c r="E300" s="78">
        <f t="shared" si="49"/>
        <v>0</v>
      </c>
      <c r="F300" s="83" t="str">
        <f t="shared" si="50"/>
        <v> Km - 0 €</v>
      </c>
    </row>
    <row r="301" ht="22.5" customHeight="1">
      <c r="A301" s="80"/>
      <c r="B301" s="75"/>
      <c r="C301" s="84"/>
      <c r="D301" s="104"/>
      <c r="E301" s="78">
        <f t="shared" si="49"/>
        <v>0</v>
      </c>
      <c r="F301" s="83" t="str">
        <f t="shared" si="50"/>
        <v> Km - 0 €</v>
      </c>
    </row>
    <row r="302" ht="22.5" customHeight="1">
      <c r="A302" s="80"/>
      <c r="B302" s="75"/>
      <c r="C302" s="84"/>
      <c r="D302" s="104"/>
      <c r="E302" s="78">
        <f t="shared" si="49"/>
        <v>0</v>
      </c>
      <c r="F302" s="83" t="str">
        <f t="shared" si="50"/>
        <v> Km - 0 €</v>
      </c>
    </row>
    <row r="303" ht="22.5" customHeight="1">
      <c r="A303" s="80"/>
      <c r="B303" s="75"/>
      <c r="C303" s="84"/>
      <c r="D303" s="104"/>
      <c r="E303" s="78">
        <f t="shared" si="49"/>
        <v>0</v>
      </c>
      <c r="F303" s="83" t="str">
        <f t="shared" si="50"/>
        <v> Km - 0 €</v>
      </c>
    </row>
    <row r="304" ht="22.5" customHeight="1">
      <c r="A304" s="80"/>
      <c r="B304" s="75"/>
      <c r="C304" s="84"/>
      <c r="D304" s="104"/>
      <c r="E304" s="78">
        <f t="shared" si="49"/>
        <v>0</v>
      </c>
      <c r="F304" s="83" t="str">
        <f t="shared" si="50"/>
        <v> Km - 0 €</v>
      </c>
    </row>
    <row r="305" ht="22.5" customHeight="1">
      <c r="A305" s="80"/>
      <c r="B305" s="75"/>
      <c r="C305" s="84"/>
      <c r="D305" s="104"/>
      <c r="E305" s="78">
        <f t="shared" si="49"/>
        <v>0</v>
      </c>
      <c r="F305" s="83" t="str">
        <f t="shared" si="50"/>
        <v> Km - 0 €</v>
      </c>
    </row>
    <row r="306" ht="22.5" customHeight="1">
      <c r="A306" s="80"/>
      <c r="B306" s="75"/>
      <c r="C306" s="84"/>
      <c r="D306" s="104"/>
      <c r="E306" s="78">
        <f t="shared" si="49"/>
        <v>0</v>
      </c>
      <c r="F306" s="83" t="str">
        <f t="shared" si="50"/>
        <v> Km - 0 €</v>
      </c>
    </row>
    <row r="307" ht="22.5" customHeight="1">
      <c r="A307" s="80"/>
      <c r="B307" s="75"/>
      <c r="C307" s="84"/>
      <c r="D307" s="104"/>
      <c r="E307" s="78">
        <f t="shared" si="49"/>
        <v>0</v>
      </c>
      <c r="F307" s="83" t="str">
        <f t="shared" si="50"/>
        <v> Km - 0 €</v>
      </c>
    </row>
    <row r="308" ht="22.5" customHeight="1">
      <c r="A308" s="80"/>
      <c r="B308" s="75"/>
      <c r="C308" s="84"/>
      <c r="D308" s="104"/>
      <c r="E308" s="78">
        <f t="shared" si="49"/>
        <v>0</v>
      </c>
      <c r="F308" s="83" t="str">
        <f t="shared" si="50"/>
        <v> Km - 0 €</v>
      </c>
    </row>
    <row r="309" ht="22.5" customHeight="1">
      <c r="A309" s="80"/>
      <c r="B309" s="75"/>
      <c r="C309" s="84"/>
      <c r="D309" s="104"/>
      <c r="E309" s="78">
        <f t="shared" si="49"/>
        <v>0</v>
      </c>
      <c r="F309" s="83" t="str">
        <f t="shared" si="50"/>
        <v> Km - 0 €</v>
      </c>
    </row>
    <row r="310" ht="22.5" customHeight="1">
      <c r="A310" s="80"/>
      <c r="B310" s="75"/>
      <c r="C310" s="84"/>
      <c r="D310" s="104"/>
      <c r="E310" s="78">
        <f t="shared" si="49"/>
        <v>0</v>
      </c>
      <c r="F310" s="83" t="str">
        <f t="shared" si="50"/>
        <v> Km - 0 €</v>
      </c>
    </row>
    <row r="311" ht="22.5" customHeight="1">
      <c r="A311" s="80"/>
      <c r="B311" s="75"/>
      <c r="C311" s="84"/>
      <c r="D311" s="104"/>
      <c r="E311" s="78">
        <f t="shared" si="49"/>
        <v>0</v>
      </c>
      <c r="F311" s="83" t="str">
        <f t="shared" si="50"/>
        <v> Km - 0 €</v>
      </c>
    </row>
    <row r="312" ht="22.5" customHeight="1">
      <c r="A312" s="80"/>
      <c r="B312" s="75"/>
      <c r="C312" s="84"/>
      <c r="D312" s="104"/>
      <c r="E312" s="78">
        <f t="shared" si="49"/>
        <v>0</v>
      </c>
      <c r="F312" s="83" t="str">
        <f t="shared" si="50"/>
        <v> Km - 0 €</v>
      </c>
    </row>
    <row r="313" ht="22.5" customHeight="1">
      <c r="A313" s="80"/>
      <c r="B313" s="75"/>
      <c r="C313" s="84"/>
      <c r="D313" s="104"/>
      <c r="E313" s="78">
        <f t="shared" si="49"/>
        <v>0</v>
      </c>
      <c r="F313" s="83" t="str">
        <f t="shared" si="50"/>
        <v> Km - 0 €</v>
      </c>
    </row>
    <row r="314" ht="22.5" customHeight="1">
      <c r="A314" s="80"/>
      <c r="B314" s="75"/>
      <c r="C314" s="84"/>
      <c r="D314" s="104"/>
      <c r="E314" s="78">
        <f t="shared" si="49"/>
        <v>0</v>
      </c>
      <c r="F314" s="83" t="str">
        <f t="shared" si="50"/>
        <v> Km - 0 €</v>
      </c>
    </row>
    <row r="315" ht="22.5" customHeight="1">
      <c r="A315" s="80"/>
      <c r="B315" s="75"/>
      <c r="C315" s="84"/>
      <c r="D315" s="104"/>
      <c r="E315" s="78">
        <f t="shared" si="49"/>
        <v>0</v>
      </c>
      <c r="F315" s="83" t="str">
        <f t="shared" si="50"/>
        <v> Km - 0 €</v>
      </c>
    </row>
    <row r="316" ht="22.5" customHeight="1">
      <c r="A316" s="80"/>
      <c r="B316" s="75"/>
      <c r="C316" s="84"/>
      <c r="D316" s="104"/>
      <c r="E316" s="78">
        <f t="shared" si="49"/>
        <v>0</v>
      </c>
      <c r="F316" s="83" t="str">
        <f t="shared" si="50"/>
        <v> Km - 0 €</v>
      </c>
    </row>
    <row r="317" ht="22.5" customHeight="1">
      <c r="A317" s="80"/>
      <c r="B317" s="75"/>
      <c r="C317" s="84"/>
      <c r="D317" s="104"/>
      <c r="E317" s="78">
        <f t="shared" si="49"/>
        <v>0</v>
      </c>
      <c r="F317" s="83" t="str">
        <f t="shared" si="50"/>
        <v> Km - 0 €</v>
      </c>
    </row>
    <row r="318" ht="22.5" customHeight="1">
      <c r="A318" s="80"/>
      <c r="B318" s="75"/>
      <c r="C318" s="84"/>
      <c r="D318" s="104"/>
      <c r="E318" s="78">
        <f t="shared" si="49"/>
        <v>0</v>
      </c>
      <c r="F318" s="83" t="str">
        <f t="shared" si="50"/>
        <v> Km - 0 €</v>
      </c>
    </row>
    <row r="319" ht="22.5" customHeight="1">
      <c r="A319" s="80"/>
      <c r="B319" s="75"/>
      <c r="C319" s="84"/>
      <c r="D319" s="104"/>
      <c r="E319" s="78">
        <f t="shared" si="49"/>
        <v>0</v>
      </c>
      <c r="F319" s="83" t="str">
        <f t="shared" si="50"/>
        <v> Km - 0 €</v>
      </c>
    </row>
    <row r="320" ht="22.5" customHeight="1">
      <c r="A320" s="80"/>
      <c r="B320" s="75"/>
      <c r="C320" s="84"/>
      <c r="D320" s="104"/>
      <c r="E320" s="78">
        <f t="shared" si="49"/>
        <v>0</v>
      </c>
      <c r="F320" s="83" t="str">
        <f t="shared" si="50"/>
        <v> Km - 0 €</v>
      </c>
    </row>
    <row r="321" ht="22.5" customHeight="1">
      <c r="A321" s="80"/>
      <c r="B321" s="75"/>
      <c r="C321" s="84"/>
      <c r="D321" s="104"/>
      <c r="E321" s="78">
        <f t="shared" si="49"/>
        <v>0</v>
      </c>
      <c r="F321" s="83" t="str">
        <f t="shared" si="50"/>
        <v> Km - 0 €</v>
      </c>
    </row>
    <row r="322" ht="22.5" customHeight="1">
      <c r="A322" s="80"/>
      <c r="B322" s="75"/>
      <c r="C322" s="84"/>
      <c r="D322" s="104"/>
      <c r="E322" s="78">
        <f t="shared" si="49"/>
        <v>0</v>
      </c>
      <c r="F322" s="83" t="str">
        <f t="shared" si="50"/>
        <v> Km - 0 €</v>
      </c>
    </row>
    <row r="323" ht="22.5" customHeight="1">
      <c r="A323" s="80"/>
      <c r="B323" s="75"/>
      <c r="C323" s="84"/>
      <c r="D323" s="104"/>
      <c r="E323" s="78">
        <f t="shared" si="49"/>
        <v>0</v>
      </c>
      <c r="F323" s="83" t="str">
        <f t="shared" si="50"/>
        <v> Km - 0 €</v>
      </c>
    </row>
    <row r="324" ht="22.5" customHeight="1">
      <c r="A324" s="80"/>
      <c r="B324" s="75"/>
      <c r="C324" s="84"/>
      <c r="D324" s="104"/>
      <c r="E324" s="78">
        <f t="shared" si="49"/>
        <v>0</v>
      </c>
      <c r="F324" s="83" t="str">
        <f t="shared" si="50"/>
        <v> Km - 0 €</v>
      </c>
    </row>
    <row r="325" ht="22.5" customHeight="1">
      <c r="A325" s="80"/>
      <c r="B325" s="75"/>
      <c r="C325" s="84"/>
      <c r="D325" s="104"/>
      <c r="E325" s="78">
        <f t="shared" si="49"/>
        <v>0</v>
      </c>
      <c r="F325" s="83" t="str">
        <f t="shared" si="50"/>
        <v> Km - 0 €</v>
      </c>
    </row>
    <row r="326" ht="22.5" customHeight="1">
      <c r="A326" s="80"/>
      <c r="B326" s="75"/>
      <c r="C326" s="84"/>
      <c r="D326" s="104"/>
      <c r="E326" s="78">
        <f t="shared" si="49"/>
        <v>0</v>
      </c>
      <c r="F326" s="83" t="str">
        <f t="shared" si="50"/>
        <v> Km - 0 €</v>
      </c>
    </row>
    <row r="327" ht="22.5" customHeight="1">
      <c r="A327" s="80"/>
      <c r="B327" s="75"/>
      <c r="C327" s="84"/>
      <c r="D327" s="104"/>
      <c r="E327" s="78">
        <f t="shared" si="49"/>
        <v>0</v>
      </c>
      <c r="F327" s="83" t="str">
        <f t="shared" si="50"/>
        <v> Km - 0 €</v>
      </c>
    </row>
    <row r="328" ht="22.5" customHeight="1">
      <c r="A328" s="80"/>
      <c r="B328" s="75"/>
      <c r="C328" s="84"/>
      <c r="D328" s="104"/>
      <c r="E328" s="78">
        <f t="shared" si="49"/>
        <v>0</v>
      </c>
      <c r="F328" s="83" t="str">
        <f t="shared" si="50"/>
        <v> Km - 0 €</v>
      </c>
    </row>
    <row r="329" ht="22.5" customHeight="1">
      <c r="A329" s="80"/>
      <c r="B329" s="75"/>
      <c r="C329" s="84"/>
      <c r="D329" s="104"/>
      <c r="E329" s="78">
        <f t="shared" si="49"/>
        <v>0</v>
      </c>
      <c r="F329" s="83" t="str">
        <f t="shared" si="50"/>
        <v> Km - 0 €</v>
      </c>
    </row>
    <row r="330" ht="22.5" customHeight="1">
      <c r="A330" s="80"/>
      <c r="B330" s="75"/>
      <c r="C330" s="84"/>
      <c r="D330" s="104"/>
      <c r="E330" s="78">
        <f t="shared" si="49"/>
        <v>0</v>
      </c>
      <c r="F330" s="83" t="str">
        <f t="shared" si="50"/>
        <v> Km - 0 €</v>
      </c>
    </row>
    <row r="331" ht="22.5" customHeight="1">
      <c r="A331" s="80"/>
      <c r="B331" s="75"/>
      <c r="C331" s="84"/>
      <c r="D331" s="104"/>
      <c r="E331" s="78">
        <f t="shared" si="49"/>
        <v>0</v>
      </c>
      <c r="F331" s="83" t="str">
        <f t="shared" si="50"/>
        <v> Km - 0 €</v>
      </c>
    </row>
    <row r="332" ht="22.5" customHeight="1">
      <c r="A332" s="80"/>
      <c r="B332" s="75"/>
      <c r="C332" s="84"/>
      <c r="D332" s="104"/>
      <c r="E332" s="78">
        <f t="shared" si="49"/>
        <v>0</v>
      </c>
      <c r="F332" s="83" t="str">
        <f t="shared" si="50"/>
        <v> Km - 0 €</v>
      </c>
    </row>
    <row r="333" ht="22.5" customHeight="1">
      <c r="A333" s="80"/>
      <c r="B333" s="75"/>
      <c r="C333" s="84"/>
      <c r="D333" s="104"/>
      <c r="E333" s="78">
        <f t="shared" si="49"/>
        <v>0</v>
      </c>
      <c r="F333" s="83" t="str">
        <f t="shared" si="50"/>
        <v> Km - 0 €</v>
      </c>
    </row>
    <row r="334" ht="22.5" customHeight="1">
      <c r="A334" s="80"/>
      <c r="B334" s="75"/>
      <c r="C334" s="84"/>
      <c r="D334" s="104"/>
      <c r="E334" s="78">
        <f t="shared" si="49"/>
        <v>0</v>
      </c>
      <c r="F334" s="83" t="str">
        <f t="shared" si="50"/>
        <v> Km - 0 €</v>
      </c>
    </row>
    <row r="335" ht="22.5" customHeight="1">
      <c r="A335" s="80"/>
      <c r="B335" s="75"/>
      <c r="C335" s="84"/>
      <c r="D335" s="104"/>
      <c r="E335" s="78">
        <f t="shared" si="49"/>
        <v>0</v>
      </c>
      <c r="F335" s="83" t="str">
        <f t="shared" si="50"/>
        <v> Km - 0 €</v>
      </c>
    </row>
    <row r="336" ht="22.5" customHeight="1">
      <c r="A336" s="80"/>
      <c r="B336" s="75"/>
      <c r="C336" s="84"/>
      <c r="D336" s="104"/>
      <c r="E336" s="78">
        <f t="shared" si="49"/>
        <v>0</v>
      </c>
      <c r="F336" s="83" t="str">
        <f t="shared" si="50"/>
        <v> Km - 0 €</v>
      </c>
    </row>
    <row r="337" ht="22.5" customHeight="1">
      <c r="A337" s="80"/>
      <c r="B337" s="75"/>
      <c r="C337" s="84"/>
      <c r="D337" s="104"/>
      <c r="E337" s="78">
        <f t="shared" si="49"/>
        <v>0</v>
      </c>
      <c r="F337" s="83" t="str">
        <f t="shared" si="50"/>
        <v> Km - 0 €</v>
      </c>
    </row>
    <row r="338" ht="22.5" customHeight="1">
      <c r="A338" s="80"/>
      <c r="B338" s="75"/>
      <c r="C338" s="84"/>
      <c r="D338" s="104"/>
      <c r="E338" s="78">
        <f t="shared" si="49"/>
        <v>0</v>
      </c>
      <c r="F338" s="83" t="str">
        <f t="shared" si="50"/>
        <v> Km - 0 €</v>
      </c>
    </row>
    <row r="339" ht="22.5" customHeight="1">
      <c r="A339" s="80"/>
      <c r="B339" s="75"/>
      <c r="C339" s="84"/>
      <c r="D339" s="104"/>
      <c r="E339" s="78">
        <f t="shared" si="49"/>
        <v>0</v>
      </c>
      <c r="F339" s="83" t="str">
        <f t="shared" si="50"/>
        <v> Km - 0 €</v>
      </c>
    </row>
    <row r="340" ht="22.5" customHeight="1">
      <c r="A340" s="80"/>
      <c r="B340" s="75"/>
      <c r="C340" s="84"/>
      <c r="D340" s="104"/>
      <c r="E340" s="78">
        <f t="shared" si="49"/>
        <v>0</v>
      </c>
      <c r="F340" s="83" t="str">
        <f t="shared" si="50"/>
        <v> Km - 0 €</v>
      </c>
    </row>
    <row r="341" ht="22.5" customHeight="1">
      <c r="A341" s="80"/>
      <c r="B341" s="75"/>
      <c r="C341" s="84"/>
      <c r="D341" s="104"/>
      <c r="E341" s="78">
        <f t="shared" si="49"/>
        <v>0</v>
      </c>
      <c r="F341" s="83" t="str">
        <f t="shared" si="50"/>
        <v> Km - 0 €</v>
      </c>
    </row>
    <row r="342" ht="22.5" customHeight="1">
      <c r="A342" s="80"/>
      <c r="B342" s="75"/>
      <c r="C342" s="84"/>
      <c r="D342" s="104"/>
      <c r="E342" s="78">
        <f t="shared" si="49"/>
        <v>0</v>
      </c>
      <c r="F342" s="83" t="str">
        <f t="shared" si="50"/>
        <v> Km - 0 €</v>
      </c>
    </row>
    <row r="343" ht="22.5" customHeight="1">
      <c r="A343" s="80"/>
      <c r="B343" s="75"/>
      <c r="C343" s="84"/>
      <c r="D343" s="104"/>
      <c r="E343" s="78">
        <f t="shared" si="49"/>
        <v>0</v>
      </c>
      <c r="F343" s="83" t="str">
        <f t="shared" si="50"/>
        <v> Km - 0 €</v>
      </c>
    </row>
    <row r="344" ht="22.5" customHeight="1">
      <c r="A344" s="80"/>
      <c r="B344" s="75"/>
      <c r="C344" s="84"/>
      <c r="D344" s="104"/>
      <c r="E344" s="78">
        <f t="shared" si="49"/>
        <v>0</v>
      </c>
      <c r="F344" s="83" t="str">
        <f t="shared" si="50"/>
        <v> Km - 0 €</v>
      </c>
    </row>
    <row r="345" ht="22.5" customHeight="1">
      <c r="A345" s="80"/>
      <c r="B345" s="75"/>
      <c r="C345" s="84"/>
      <c r="D345" s="104"/>
      <c r="E345" s="78">
        <f t="shared" si="49"/>
        <v>0</v>
      </c>
      <c r="F345" s="83" t="str">
        <f t="shared" si="50"/>
        <v> Km - 0 €</v>
      </c>
    </row>
    <row r="346" ht="22.5" customHeight="1">
      <c r="A346" s="80"/>
      <c r="B346" s="75"/>
      <c r="C346" s="84"/>
      <c r="D346" s="104"/>
      <c r="E346" s="78">
        <f t="shared" si="49"/>
        <v>0</v>
      </c>
      <c r="F346" s="83" t="str">
        <f t="shared" si="50"/>
        <v> Km - 0 €</v>
      </c>
    </row>
    <row r="347" ht="22.5" customHeight="1">
      <c r="A347" s="80"/>
      <c r="B347" s="75"/>
      <c r="C347" s="84"/>
      <c r="D347" s="104"/>
      <c r="E347" s="78">
        <f t="shared" si="49"/>
        <v>0</v>
      </c>
      <c r="F347" s="83" t="str">
        <f t="shared" si="50"/>
        <v> Km - 0 €</v>
      </c>
    </row>
    <row r="348" ht="22.5" customHeight="1">
      <c r="A348" s="80"/>
      <c r="B348" s="75"/>
      <c r="C348" s="84"/>
      <c r="D348" s="104"/>
      <c r="E348" s="78">
        <f t="shared" si="49"/>
        <v>0</v>
      </c>
      <c r="F348" s="83" t="str">
        <f t="shared" si="50"/>
        <v> Km - 0 €</v>
      </c>
    </row>
    <row r="349" ht="22.5" customHeight="1">
      <c r="A349" s="80"/>
      <c r="B349" s="75"/>
      <c r="C349" s="84"/>
      <c r="D349" s="104"/>
      <c r="E349" s="78">
        <f t="shared" si="49"/>
        <v>0</v>
      </c>
      <c r="F349" s="83" t="str">
        <f t="shared" si="50"/>
        <v> Km - 0 €</v>
      </c>
    </row>
    <row r="350" ht="22.5" customHeight="1">
      <c r="A350" s="80"/>
      <c r="B350" s="75"/>
      <c r="C350" s="84"/>
      <c r="D350" s="104"/>
      <c r="E350" s="78">
        <f t="shared" si="49"/>
        <v>0</v>
      </c>
      <c r="F350" s="83" t="str">
        <f t="shared" si="50"/>
        <v> Km - 0 €</v>
      </c>
    </row>
    <row r="351" ht="22.5" customHeight="1">
      <c r="A351" s="80"/>
      <c r="B351" s="75"/>
      <c r="C351" s="84"/>
      <c r="D351" s="104"/>
      <c r="E351" s="78">
        <f t="shared" si="49"/>
        <v>0</v>
      </c>
      <c r="F351" s="83" t="str">
        <f t="shared" si="50"/>
        <v> Km - 0 €</v>
      </c>
    </row>
    <row r="352" ht="22.5" customHeight="1">
      <c r="A352" s="80"/>
      <c r="B352" s="75"/>
      <c r="C352" s="84"/>
      <c r="D352" s="104"/>
      <c r="E352" s="78">
        <f t="shared" si="49"/>
        <v>0</v>
      </c>
      <c r="F352" s="83" t="str">
        <f t="shared" si="50"/>
        <v> Km - 0 €</v>
      </c>
    </row>
    <row r="353" ht="22.5" customHeight="1">
      <c r="A353" s="80"/>
      <c r="B353" s="75"/>
      <c r="C353" s="84"/>
      <c r="D353" s="104"/>
      <c r="E353" s="78">
        <f t="shared" si="49"/>
        <v>0</v>
      </c>
      <c r="F353" s="83" t="str">
        <f t="shared" si="50"/>
        <v> Km - 0 €</v>
      </c>
    </row>
    <row r="354" ht="22.5" customHeight="1">
      <c r="A354" s="80"/>
      <c r="B354" s="75"/>
      <c r="C354" s="84"/>
      <c r="D354" s="104"/>
      <c r="E354" s="78">
        <f t="shared" si="49"/>
        <v>0</v>
      </c>
      <c r="F354" s="83" t="str">
        <f t="shared" si="50"/>
        <v> Km - 0 €</v>
      </c>
    </row>
    <row r="355" ht="22.5" customHeight="1">
      <c r="A355" s="80"/>
      <c r="B355" s="75"/>
      <c r="C355" s="84"/>
      <c r="D355" s="104"/>
      <c r="E355" s="78">
        <f t="shared" si="49"/>
        <v>0</v>
      </c>
      <c r="F355" s="83" t="str">
        <f t="shared" si="50"/>
        <v> Km - 0 €</v>
      </c>
    </row>
    <row r="356" ht="22.5" customHeight="1">
      <c r="A356" s="80"/>
      <c r="B356" s="75"/>
      <c r="C356" s="84"/>
      <c r="D356" s="104"/>
      <c r="E356" s="78">
        <f t="shared" si="49"/>
        <v>0</v>
      </c>
      <c r="F356" s="83" t="str">
        <f t="shared" si="50"/>
        <v> Km - 0 €</v>
      </c>
    </row>
    <row r="357" ht="22.5" customHeight="1">
      <c r="A357" s="80"/>
      <c r="B357" s="75"/>
      <c r="C357" s="84"/>
      <c r="D357" s="104"/>
      <c r="E357" s="78">
        <f t="shared" si="49"/>
        <v>0</v>
      </c>
      <c r="F357" s="83" t="str">
        <f t="shared" si="50"/>
        <v> Km - 0 €</v>
      </c>
    </row>
    <row r="358" ht="22.5" customHeight="1">
      <c r="A358" s="80"/>
      <c r="B358" s="75"/>
      <c r="C358" s="84"/>
      <c r="D358" s="104"/>
      <c r="E358" s="78">
        <f t="shared" si="49"/>
        <v>0</v>
      </c>
      <c r="F358" s="83" t="str">
        <f t="shared" si="50"/>
        <v> Km - 0 €</v>
      </c>
    </row>
    <row r="359" ht="22.5" customHeight="1">
      <c r="A359" s="80"/>
      <c r="B359" s="75"/>
      <c r="C359" s="84"/>
      <c r="D359" s="104"/>
      <c r="E359" s="78">
        <f t="shared" si="49"/>
        <v>0</v>
      </c>
      <c r="F359" s="83" t="str">
        <f t="shared" si="50"/>
        <v> Km - 0 €</v>
      </c>
    </row>
    <row r="360" ht="22.5" customHeight="1">
      <c r="A360" s="80"/>
      <c r="B360" s="75"/>
      <c r="C360" s="84"/>
      <c r="D360" s="104"/>
      <c r="E360" s="78">
        <f t="shared" si="49"/>
        <v>0</v>
      </c>
      <c r="F360" s="83" t="str">
        <f t="shared" si="50"/>
        <v> Km - 0 €</v>
      </c>
    </row>
    <row r="361" ht="22.5" customHeight="1">
      <c r="A361" s="80"/>
      <c r="B361" s="75"/>
      <c r="C361" s="84"/>
      <c r="D361" s="104"/>
      <c r="E361" s="78">
        <f t="shared" si="49"/>
        <v>0</v>
      </c>
      <c r="F361" s="83" t="str">
        <f t="shared" si="50"/>
        <v> Km - 0 €</v>
      </c>
    </row>
    <row r="362" ht="22.5" customHeight="1">
      <c r="A362" s="80"/>
      <c r="B362" s="75"/>
      <c r="C362" s="84"/>
      <c r="D362" s="104"/>
      <c r="E362" s="78">
        <f t="shared" si="49"/>
        <v>0</v>
      </c>
      <c r="F362" s="83" t="str">
        <f t="shared" si="50"/>
        <v> Km - 0 €</v>
      </c>
    </row>
    <row r="363" ht="22.5" customHeight="1">
      <c r="A363" s="80"/>
      <c r="B363" s="75"/>
      <c r="C363" s="84"/>
      <c r="D363" s="104"/>
      <c r="E363" s="78">
        <f t="shared" si="49"/>
        <v>0</v>
      </c>
      <c r="F363" s="83" t="str">
        <f t="shared" si="50"/>
        <v> Km - 0 €</v>
      </c>
    </row>
    <row r="364" ht="22.5" customHeight="1">
      <c r="A364" s="80"/>
      <c r="B364" s="75"/>
      <c r="C364" s="84"/>
      <c r="D364" s="104"/>
      <c r="E364" s="78">
        <f t="shared" si="49"/>
        <v>0</v>
      </c>
      <c r="F364" s="83" t="str">
        <f t="shared" si="50"/>
        <v> Km - 0 €</v>
      </c>
    </row>
    <row r="365" ht="22.5" customHeight="1">
      <c r="A365" s="80"/>
      <c r="B365" s="75"/>
      <c r="C365" s="84"/>
      <c r="D365" s="104"/>
      <c r="E365" s="78">
        <f t="shared" si="49"/>
        <v>0</v>
      </c>
      <c r="F365" s="83" t="str">
        <f t="shared" si="50"/>
        <v> Km - 0 €</v>
      </c>
    </row>
    <row r="366" ht="22.5" customHeight="1">
      <c r="A366" s="80"/>
      <c r="B366" s="75"/>
      <c r="C366" s="84"/>
      <c r="D366" s="104"/>
      <c r="E366" s="78">
        <f t="shared" si="49"/>
        <v>0</v>
      </c>
      <c r="F366" s="83" t="str">
        <f t="shared" si="50"/>
        <v> Km - 0 €</v>
      </c>
    </row>
    <row r="367" ht="22.5" customHeight="1">
      <c r="A367" s="80"/>
      <c r="B367" s="75"/>
      <c r="C367" s="84"/>
      <c r="D367" s="104"/>
      <c r="E367" s="78">
        <f t="shared" si="49"/>
        <v>0</v>
      </c>
      <c r="F367" s="83" t="str">
        <f t="shared" si="50"/>
        <v> Km - 0 €</v>
      </c>
    </row>
    <row r="368" ht="22.5" customHeight="1">
      <c r="A368" s="80"/>
      <c r="B368" s="75"/>
      <c r="C368" s="84"/>
      <c r="D368" s="104"/>
      <c r="E368" s="78">
        <f t="shared" si="49"/>
        <v>0</v>
      </c>
      <c r="F368" s="83" t="str">
        <f t="shared" si="50"/>
        <v> Km - 0 €</v>
      </c>
    </row>
    <row r="369" ht="22.5" customHeight="1">
      <c r="A369" s="80"/>
      <c r="B369" s="75"/>
      <c r="C369" s="84"/>
      <c r="D369" s="104"/>
      <c r="E369" s="78">
        <f t="shared" si="49"/>
        <v>0</v>
      </c>
      <c r="F369" s="83" t="str">
        <f t="shared" si="50"/>
        <v> Km - 0 €</v>
      </c>
    </row>
    <row r="370" ht="22.5" customHeight="1">
      <c r="A370" s="80"/>
      <c r="B370" s="75"/>
      <c r="C370" s="84"/>
      <c r="D370" s="104"/>
      <c r="E370" s="78">
        <f t="shared" si="49"/>
        <v>0</v>
      </c>
      <c r="F370" s="83" t="str">
        <f t="shared" si="50"/>
        <v> Km - 0 €</v>
      </c>
    </row>
    <row r="371" ht="22.5" customHeight="1">
      <c r="A371" s="80"/>
      <c r="B371" s="75"/>
      <c r="C371" s="84"/>
      <c r="D371" s="104"/>
      <c r="E371" s="78">
        <f t="shared" si="49"/>
        <v>0</v>
      </c>
      <c r="F371" s="83" t="str">
        <f t="shared" si="50"/>
        <v> Km - 0 €</v>
      </c>
    </row>
    <row r="372" ht="22.5" customHeight="1">
      <c r="A372" s="80"/>
      <c r="B372" s="75"/>
      <c r="C372" s="84"/>
      <c r="D372" s="104"/>
      <c r="E372" s="78">
        <f t="shared" si="49"/>
        <v>0</v>
      </c>
      <c r="F372" s="83" t="str">
        <f t="shared" si="50"/>
        <v> Km - 0 €</v>
      </c>
    </row>
    <row r="373" ht="22.5" customHeight="1">
      <c r="A373" s="80"/>
      <c r="B373" s="75"/>
      <c r="C373" s="84"/>
      <c r="D373" s="104"/>
      <c r="E373" s="78">
        <f t="shared" si="49"/>
        <v>0</v>
      </c>
      <c r="F373" s="83" t="str">
        <f t="shared" si="50"/>
        <v> Km - 0 €</v>
      </c>
    </row>
    <row r="374" ht="22.5" customHeight="1">
      <c r="A374" s="80"/>
      <c r="B374" s="75"/>
      <c r="C374" s="84"/>
      <c r="D374" s="104"/>
      <c r="E374" s="78">
        <f t="shared" si="49"/>
        <v>0</v>
      </c>
      <c r="F374" s="83" t="str">
        <f t="shared" si="50"/>
        <v> Km - 0 €</v>
      </c>
    </row>
    <row r="375" ht="22.5" customHeight="1">
      <c r="A375" s="80"/>
      <c r="B375" s="75"/>
      <c r="C375" s="84"/>
      <c r="D375" s="104"/>
      <c r="E375" s="78">
        <f t="shared" si="49"/>
        <v>0</v>
      </c>
      <c r="F375" s="83" t="str">
        <f t="shared" si="50"/>
        <v> Km - 0 €</v>
      </c>
    </row>
    <row r="376" ht="22.5" customHeight="1">
      <c r="A376" s="80"/>
      <c r="B376" s="75"/>
      <c r="C376" s="84"/>
      <c r="D376" s="104"/>
      <c r="E376" s="78">
        <f t="shared" si="49"/>
        <v>0</v>
      </c>
      <c r="F376" s="83" t="str">
        <f t="shared" si="50"/>
        <v> Km - 0 €</v>
      </c>
    </row>
    <row r="377" ht="22.5" customHeight="1">
      <c r="A377" s="80"/>
      <c r="B377" s="75"/>
      <c r="C377" s="84"/>
      <c r="D377" s="104"/>
      <c r="E377" s="78">
        <f t="shared" si="49"/>
        <v>0</v>
      </c>
      <c r="F377" s="83" t="str">
        <f t="shared" si="50"/>
        <v> Km - 0 €</v>
      </c>
    </row>
    <row r="378" ht="22.5" customHeight="1">
      <c r="A378" s="80"/>
      <c r="B378" s="75"/>
      <c r="C378" s="84"/>
      <c r="D378" s="104"/>
      <c r="E378" s="78">
        <f t="shared" si="49"/>
        <v>0</v>
      </c>
      <c r="F378" s="83" t="str">
        <f t="shared" si="50"/>
        <v> Km - 0 €</v>
      </c>
    </row>
    <row r="379" ht="22.5" customHeight="1">
      <c r="A379" s="80"/>
      <c r="B379" s="75"/>
      <c r="C379" s="84"/>
      <c r="D379" s="104"/>
      <c r="E379" s="78">
        <f t="shared" si="49"/>
        <v>0</v>
      </c>
      <c r="F379" s="83" t="str">
        <f t="shared" si="50"/>
        <v> Km - 0 €</v>
      </c>
    </row>
    <row r="380" ht="22.5" customHeight="1">
      <c r="A380" s="80"/>
      <c r="B380" s="75"/>
      <c r="C380" s="84"/>
      <c r="D380" s="104"/>
      <c r="E380" s="78">
        <f t="shared" si="49"/>
        <v>0</v>
      </c>
      <c r="F380" s="83" t="str">
        <f t="shared" si="50"/>
        <v> Km - 0 €</v>
      </c>
    </row>
    <row r="381" ht="22.5" customHeight="1">
      <c r="A381" s="80"/>
      <c r="B381" s="75"/>
      <c r="C381" s="84"/>
      <c r="D381" s="104"/>
      <c r="E381" s="78">
        <f t="shared" si="49"/>
        <v>0</v>
      </c>
      <c r="F381" s="83" t="str">
        <f t="shared" si="50"/>
        <v> Km - 0 €</v>
      </c>
    </row>
    <row r="382" ht="22.5" customHeight="1">
      <c r="A382" s="80"/>
      <c r="B382" s="75"/>
      <c r="C382" s="84"/>
      <c r="D382" s="104"/>
      <c r="E382" s="78">
        <f t="shared" si="49"/>
        <v>0</v>
      </c>
      <c r="F382" s="83" t="str">
        <f t="shared" si="50"/>
        <v> Km - 0 €</v>
      </c>
    </row>
    <row r="383" ht="22.5" customHeight="1">
      <c r="A383" s="80"/>
      <c r="B383" s="75"/>
      <c r="C383" s="84"/>
      <c r="D383" s="104"/>
      <c r="E383" s="78">
        <f t="shared" si="49"/>
        <v>0</v>
      </c>
      <c r="F383" s="83" t="str">
        <f t="shared" si="50"/>
        <v> Km - 0 €</v>
      </c>
    </row>
    <row r="384" ht="22.5" customHeight="1">
      <c r="A384" s="80"/>
      <c r="B384" s="75"/>
      <c r="C384" s="84"/>
      <c r="D384" s="104"/>
      <c r="E384" s="78">
        <f t="shared" si="49"/>
        <v>0</v>
      </c>
      <c r="F384" s="83" t="str">
        <f t="shared" si="50"/>
        <v> Km - 0 €</v>
      </c>
    </row>
    <row r="385" ht="22.5" customHeight="1">
      <c r="A385" s="80"/>
      <c r="B385" s="75"/>
      <c r="C385" s="84"/>
      <c r="D385" s="104"/>
      <c r="E385" s="78">
        <f t="shared" si="49"/>
        <v>0</v>
      </c>
      <c r="F385" s="83" t="str">
        <f t="shared" si="50"/>
        <v> Km - 0 €</v>
      </c>
    </row>
    <row r="386" ht="22.5" customHeight="1">
      <c r="A386" s="80"/>
      <c r="B386" s="75"/>
      <c r="C386" s="84"/>
      <c r="D386" s="104"/>
      <c r="E386" s="78">
        <f t="shared" si="49"/>
        <v>0</v>
      </c>
      <c r="F386" s="83" t="str">
        <f t="shared" si="50"/>
        <v> Km - 0 €</v>
      </c>
    </row>
    <row r="387" ht="22.5" customHeight="1">
      <c r="A387" s="80"/>
      <c r="B387" s="75"/>
      <c r="C387" s="84"/>
      <c r="D387" s="104"/>
      <c r="E387" s="78">
        <f t="shared" si="49"/>
        <v>0</v>
      </c>
      <c r="F387" s="83" t="str">
        <f t="shared" si="50"/>
        <v> Km - 0 €</v>
      </c>
    </row>
    <row r="388" ht="22.5" customHeight="1">
      <c r="A388" s="80"/>
      <c r="B388" s="75"/>
      <c r="C388" s="84"/>
      <c r="D388" s="104"/>
      <c r="E388" s="78">
        <f t="shared" si="49"/>
        <v>0</v>
      </c>
      <c r="F388" s="83" t="str">
        <f t="shared" si="50"/>
        <v> Km - 0 €</v>
      </c>
    </row>
    <row r="389" ht="22.5" customHeight="1">
      <c r="A389" s="80"/>
      <c r="B389" s="75"/>
      <c r="C389" s="84"/>
      <c r="D389" s="104"/>
      <c r="E389" s="78">
        <f t="shared" si="49"/>
        <v>0</v>
      </c>
      <c r="F389" s="83" t="str">
        <f t="shared" si="50"/>
        <v> Km - 0 €</v>
      </c>
    </row>
    <row r="390" ht="22.5" customHeight="1">
      <c r="A390" s="80"/>
      <c r="B390" s="75"/>
      <c r="C390" s="84"/>
      <c r="D390" s="104"/>
      <c r="E390" s="78">
        <f t="shared" si="49"/>
        <v>0</v>
      </c>
      <c r="F390" s="83" t="str">
        <f t="shared" si="50"/>
        <v> Km - 0 €</v>
      </c>
    </row>
    <row r="391" ht="22.5" customHeight="1">
      <c r="A391" s="80"/>
      <c r="B391" s="75"/>
      <c r="C391" s="84"/>
      <c r="D391" s="104"/>
      <c r="E391" s="78">
        <f t="shared" si="49"/>
        <v>0</v>
      </c>
      <c r="F391" s="83" t="str">
        <f t="shared" si="50"/>
        <v> Km - 0 €</v>
      </c>
    </row>
    <row r="392" ht="22.5" customHeight="1">
      <c r="A392" s="80"/>
      <c r="B392" s="75"/>
      <c r="C392" s="84"/>
      <c r="D392" s="104"/>
      <c r="E392" s="78">
        <f t="shared" si="49"/>
        <v>0</v>
      </c>
      <c r="F392" s="83" t="str">
        <f t="shared" si="50"/>
        <v> Km - 0 €</v>
      </c>
    </row>
    <row r="393" ht="22.5" customHeight="1">
      <c r="A393" s="80"/>
      <c r="B393" s="75"/>
      <c r="C393" s="84"/>
      <c r="D393" s="104"/>
      <c r="E393" s="78">
        <f t="shared" si="49"/>
        <v>0</v>
      </c>
      <c r="F393" s="83" t="str">
        <f t="shared" si="50"/>
        <v> Km - 0 €</v>
      </c>
    </row>
    <row r="394" ht="22.5" customHeight="1">
      <c r="A394" s="80"/>
      <c r="B394" s="75"/>
      <c r="C394" s="84"/>
      <c r="D394" s="104"/>
      <c r="E394" s="78">
        <f t="shared" si="49"/>
        <v>0</v>
      </c>
      <c r="F394" s="83" t="str">
        <f t="shared" si="50"/>
        <v> Km - 0 €</v>
      </c>
    </row>
    <row r="395" ht="22.5" customHeight="1">
      <c r="A395" s="80"/>
      <c r="B395" s="75"/>
      <c r="C395" s="84"/>
      <c r="D395" s="104"/>
      <c r="E395" s="78">
        <f t="shared" si="49"/>
        <v>0</v>
      </c>
      <c r="F395" s="83" t="str">
        <f t="shared" si="50"/>
        <v> Km - 0 €</v>
      </c>
    </row>
    <row r="396" ht="22.5" customHeight="1">
      <c r="A396" s="80"/>
      <c r="B396" s="75"/>
      <c r="C396" s="84"/>
      <c r="D396" s="104"/>
      <c r="E396" s="78">
        <f t="shared" si="49"/>
        <v>0</v>
      </c>
      <c r="F396" s="83" t="str">
        <f t="shared" si="50"/>
        <v> Km - 0 €</v>
      </c>
    </row>
    <row r="397" ht="22.5" customHeight="1">
      <c r="A397" s="80"/>
      <c r="B397" s="75"/>
      <c r="C397" s="84"/>
      <c r="D397" s="104"/>
      <c r="E397" s="78">
        <f t="shared" si="49"/>
        <v>0</v>
      </c>
      <c r="F397" s="83" t="str">
        <f t="shared" si="50"/>
        <v> Km - 0 €</v>
      </c>
    </row>
    <row r="398" ht="22.5" customHeight="1">
      <c r="A398" s="80"/>
      <c r="B398" s="75"/>
      <c r="C398" s="84"/>
      <c r="D398" s="104"/>
      <c r="E398" s="78">
        <f t="shared" si="49"/>
        <v>0</v>
      </c>
      <c r="F398" s="83" t="str">
        <f t="shared" si="50"/>
        <v> Km - 0 €</v>
      </c>
    </row>
    <row r="399" ht="22.5" customHeight="1">
      <c r="A399" s="80"/>
      <c r="B399" s="75"/>
      <c r="C399" s="84"/>
      <c r="D399" s="104"/>
      <c r="E399" s="78">
        <f t="shared" si="49"/>
        <v>0</v>
      </c>
      <c r="F399" s="83" t="str">
        <f t="shared" si="50"/>
        <v> Km - 0 €</v>
      </c>
    </row>
    <row r="400" ht="22.5" customHeight="1">
      <c r="A400" s="80"/>
      <c r="B400" s="75"/>
      <c r="C400" s="84"/>
      <c r="D400" s="104"/>
      <c r="E400" s="78">
        <f t="shared" si="49"/>
        <v>0</v>
      </c>
      <c r="F400" s="83" t="str">
        <f t="shared" si="50"/>
        <v> Km - 0 €</v>
      </c>
    </row>
    <row r="401" ht="22.5" customHeight="1">
      <c r="A401" s="80"/>
      <c r="B401" s="75"/>
      <c r="C401" s="84"/>
      <c r="D401" s="104"/>
      <c r="E401" s="78">
        <f t="shared" si="49"/>
        <v>0</v>
      </c>
      <c r="F401" s="83" t="str">
        <f t="shared" si="50"/>
        <v> Km - 0 €</v>
      </c>
    </row>
    <row r="402" ht="22.5" customHeight="1">
      <c r="A402" s="80"/>
      <c r="B402" s="75"/>
      <c r="C402" s="84"/>
      <c r="D402" s="104"/>
      <c r="E402" s="78">
        <f t="shared" si="49"/>
        <v>0</v>
      </c>
      <c r="F402" s="83" t="str">
        <f t="shared" si="50"/>
        <v> Km - 0 €</v>
      </c>
    </row>
    <row r="403" ht="22.5" customHeight="1">
      <c r="A403" s="80"/>
      <c r="B403" s="75"/>
      <c r="C403" s="84"/>
      <c r="D403" s="104"/>
      <c r="E403" s="78">
        <f t="shared" si="49"/>
        <v>0</v>
      </c>
      <c r="F403" s="83" t="str">
        <f t="shared" si="50"/>
        <v> Km - 0 €</v>
      </c>
    </row>
    <row r="404" ht="22.5" customHeight="1">
      <c r="A404" s="80"/>
      <c r="B404" s="75"/>
      <c r="C404" s="84"/>
      <c r="D404" s="104"/>
      <c r="E404" s="78">
        <f t="shared" si="49"/>
        <v>0</v>
      </c>
      <c r="F404" s="83" t="str">
        <f t="shared" si="50"/>
        <v> Km - 0 €</v>
      </c>
    </row>
    <row r="405" ht="22.5" customHeight="1">
      <c r="A405" s="80"/>
      <c r="B405" s="75"/>
      <c r="C405" s="84"/>
      <c r="D405" s="104"/>
      <c r="E405" s="78">
        <f t="shared" si="49"/>
        <v>0</v>
      </c>
      <c r="F405" s="83" t="str">
        <f t="shared" si="50"/>
        <v> Km - 0 €</v>
      </c>
    </row>
    <row r="406" ht="22.5" customHeight="1">
      <c r="A406" s="80"/>
      <c r="B406" s="75"/>
      <c r="C406" s="84"/>
      <c r="D406" s="104"/>
      <c r="E406" s="78">
        <f t="shared" si="49"/>
        <v>0</v>
      </c>
      <c r="F406" s="83" t="str">
        <f t="shared" si="50"/>
        <v> Km - 0 €</v>
      </c>
    </row>
    <row r="407" ht="22.5" customHeight="1">
      <c r="A407" s="80"/>
      <c r="B407" s="75"/>
      <c r="C407" s="84"/>
      <c r="D407" s="104"/>
      <c r="E407" s="78">
        <f t="shared" si="49"/>
        <v>0</v>
      </c>
      <c r="F407" s="83" t="str">
        <f t="shared" si="50"/>
        <v> Km - 0 €</v>
      </c>
    </row>
    <row r="408" ht="22.5" customHeight="1">
      <c r="A408" s="80"/>
      <c r="B408" s="75"/>
      <c r="C408" s="84"/>
      <c r="D408" s="104"/>
      <c r="E408" s="78">
        <f t="shared" si="49"/>
        <v>0</v>
      </c>
      <c r="F408" s="83" t="str">
        <f t="shared" si="50"/>
        <v> Km - 0 €</v>
      </c>
    </row>
    <row r="409" ht="22.5" customHeight="1">
      <c r="A409" s="80"/>
      <c r="B409" s="75"/>
      <c r="C409" s="84"/>
      <c r="D409" s="104"/>
      <c r="E409" s="78">
        <f t="shared" si="49"/>
        <v>0</v>
      </c>
      <c r="F409" s="83" t="str">
        <f t="shared" si="50"/>
        <v> Km - 0 €</v>
      </c>
    </row>
    <row r="410" ht="22.5" customHeight="1">
      <c r="A410" s="80"/>
      <c r="B410" s="75"/>
      <c r="C410" s="84"/>
      <c r="D410" s="104"/>
      <c r="E410" s="78">
        <f t="shared" si="49"/>
        <v>0</v>
      </c>
      <c r="F410" s="83" t="str">
        <f t="shared" si="50"/>
        <v> Km - 0 €</v>
      </c>
    </row>
    <row r="411" ht="22.5" customHeight="1">
      <c r="A411" s="80"/>
      <c r="B411" s="75"/>
      <c r="C411" s="84"/>
      <c r="D411" s="104"/>
      <c r="E411" s="78">
        <f t="shared" si="49"/>
        <v>0</v>
      </c>
      <c r="F411" s="83" t="str">
        <f t="shared" si="50"/>
        <v> Km - 0 €</v>
      </c>
    </row>
    <row r="412" ht="22.5" customHeight="1">
      <c r="A412" s="80"/>
      <c r="B412" s="75"/>
      <c r="C412" s="84"/>
      <c r="D412" s="104"/>
      <c r="E412" s="78">
        <f t="shared" si="49"/>
        <v>0</v>
      </c>
      <c r="F412" s="83" t="str">
        <f t="shared" si="50"/>
        <v> Km - 0 €</v>
      </c>
    </row>
    <row r="413" ht="22.5" customHeight="1">
      <c r="A413" s="80"/>
      <c r="B413" s="75"/>
      <c r="C413" s="84"/>
      <c r="D413" s="104"/>
      <c r="E413" s="78">
        <f t="shared" si="49"/>
        <v>0</v>
      </c>
      <c r="F413" s="83" t="str">
        <f t="shared" si="50"/>
        <v> Km - 0 €</v>
      </c>
    </row>
    <row r="414" ht="22.5" customHeight="1">
      <c r="A414" s="80"/>
      <c r="B414" s="75"/>
      <c r="C414" s="84"/>
      <c r="D414" s="104"/>
      <c r="E414" s="78">
        <f t="shared" si="49"/>
        <v>0</v>
      </c>
      <c r="F414" s="83" t="str">
        <f t="shared" si="50"/>
        <v> Km - 0 €</v>
      </c>
    </row>
    <row r="415" ht="22.5" customHeight="1">
      <c r="A415" s="80"/>
      <c r="B415" s="75"/>
      <c r="C415" s="84"/>
      <c r="D415" s="104"/>
      <c r="E415" s="78">
        <f t="shared" si="49"/>
        <v>0</v>
      </c>
      <c r="F415" s="83" t="str">
        <f t="shared" si="50"/>
        <v> Km - 0 €</v>
      </c>
    </row>
    <row r="416" ht="22.5" customHeight="1">
      <c r="A416" s="80"/>
      <c r="B416" s="75"/>
      <c r="C416" s="84"/>
      <c r="D416" s="104"/>
      <c r="E416" s="78">
        <f t="shared" si="49"/>
        <v>0</v>
      </c>
      <c r="F416" s="83" t="str">
        <f t="shared" si="50"/>
        <v> Km - 0 €</v>
      </c>
    </row>
    <row r="417" ht="22.5" customHeight="1">
      <c r="A417" s="80"/>
      <c r="B417" s="75"/>
      <c r="C417" s="84"/>
      <c r="D417" s="104"/>
      <c r="E417" s="78">
        <f t="shared" si="49"/>
        <v>0</v>
      </c>
      <c r="F417" s="83" t="str">
        <f t="shared" si="50"/>
        <v> Km - 0 €</v>
      </c>
    </row>
    <row r="418" ht="22.5" customHeight="1">
      <c r="A418" s="80"/>
      <c r="B418" s="75"/>
      <c r="C418" s="84"/>
      <c r="D418" s="104"/>
      <c r="E418" s="78">
        <f t="shared" si="49"/>
        <v>0</v>
      </c>
      <c r="F418" s="83" t="str">
        <f t="shared" si="50"/>
        <v> Km - 0 €</v>
      </c>
    </row>
    <row r="419" ht="22.5" customHeight="1">
      <c r="A419" s="80"/>
      <c r="B419" s="75"/>
      <c r="C419" s="84"/>
      <c r="D419" s="104"/>
      <c r="E419" s="78">
        <f t="shared" si="49"/>
        <v>0</v>
      </c>
      <c r="F419" s="83" t="str">
        <f t="shared" si="50"/>
        <v> Km - 0 €</v>
      </c>
    </row>
    <row r="420" ht="22.5" customHeight="1">
      <c r="A420" s="80"/>
      <c r="B420" s="75"/>
      <c r="C420" s="84"/>
      <c r="D420" s="104"/>
      <c r="E420" s="78">
        <f t="shared" si="49"/>
        <v>0</v>
      </c>
      <c r="F420" s="83" t="str">
        <f t="shared" si="50"/>
        <v> Km - 0 €</v>
      </c>
    </row>
    <row r="421" ht="22.5" customHeight="1">
      <c r="A421" s="80"/>
      <c r="B421" s="75"/>
      <c r="C421" s="84"/>
      <c r="D421" s="104"/>
      <c r="E421" s="78">
        <f t="shared" si="49"/>
        <v>0</v>
      </c>
      <c r="F421" s="83" t="str">
        <f t="shared" si="50"/>
        <v> Km - 0 €</v>
      </c>
    </row>
    <row r="422" ht="22.5" customHeight="1">
      <c r="A422" s="80"/>
      <c r="B422" s="75"/>
      <c r="C422" s="84"/>
      <c r="D422" s="104"/>
      <c r="E422" s="78">
        <f t="shared" si="49"/>
        <v>0</v>
      </c>
      <c r="F422" s="83" t="str">
        <f t="shared" si="50"/>
        <v> Km - 0 €</v>
      </c>
    </row>
    <row r="423" ht="22.5" customHeight="1">
      <c r="A423" s="80"/>
      <c r="B423" s="75"/>
      <c r="C423" s="84"/>
      <c r="D423" s="104"/>
      <c r="E423" s="78">
        <f t="shared" si="49"/>
        <v>0</v>
      </c>
      <c r="F423" s="83" t="str">
        <f t="shared" si="50"/>
        <v> Km - 0 €</v>
      </c>
    </row>
    <row r="424" ht="22.5" customHeight="1">
      <c r="A424" s="80"/>
      <c r="B424" s="75"/>
      <c r="C424" s="84"/>
      <c r="D424" s="104"/>
      <c r="E424" s="78">
        <f t="shared" si="49"/>
        <v>0</v>
      </c>
      <c r="F424" s="83" t="str">
        <f t="shared" si="50"/>
        <v> Km - 0 €</v>
      </c>
    </row>
    <row r="425" ht="22.5" customHeight="1">
      <c r="A425" s="80"/>
      <c r="B425" s="75"/>
      <c r="C425" s="84"/>
      <c r="D425" s="104"/>
      <c r="E425" s="78">
        <f t="shared" si="49"/>
        <v>0</v>
      </c>
      <c r="F425" s="83" t="str">
        <f t="shared" si="50"/>
        <v> Km - 0 €</v>
      </c>
    </row>
    <row r="426" ht="22.5" customHeight="1">
      <c r="A426" s="80"/>
      <c r="B426" s="75"/>
      <c r="C426" s="84"/>
      <c r="D426" s="104"/>
      <c r="E426" s="78">
        <f t="shared" si="49"/>
        <v>0</v>
      </c>
      <c r="F426" s="83" t="str">
        <f t="shared" si="50"/>
        <v> Km - 0 €</v>
      </c>
    </row>
    <row r="427" ht="22.5" customHeight="1">
      <c r="A427" s="80"/>
      <c r="B427" s="75"/>
      <c r="C427" s="84"/>
      <c r="D427" s="104"/>
      <c r="E427" s="78">
        <f t="shared" si="49"/>
        <v>0</v>
      </c>
      <c r="F427" s="83" t="str">
        <f t="shared" si="50"/>
        <v> Km - 0 €</v>
      </c>
    </row>
    <row r="428" ht="22.5" customHeight="1">
      <c r="A428" s="80"/>
      <c r="B428" s="75"/>
      <c r="C428" s="84"/>
      <c r="D428" s="104"/>
      <c r="E428" s="78">
        <f t="shared" si="49"/>
        <v>0</v>
      </c>
      <c r="F428" s="83" t="str">
        <f t="shared" si="50"/>
        <v> Km - 0 €</v>
      </c>
    </row>
    <row r="429" ht="22.5" customHeight="1">
      <c r="A429" s="80"/>
      <c r="B429" s="75"/>
      <c r="C429" s="84"/>
      <c r="D429" s="104"/>
      <c r="E429" s="78">
        <f t="shared" si="49"/>
        <v>0</v>
      </c>
      <c r="F429" s="83" t="str">
        <f t="shared" si="50"/>
        <v> Km - 0 €</v>
      </c>
    </row>
    <row r="430" ht="22.5" customHeight="1">
      <c r="A430" s="80"/>
      <c r="B430" s="75"/>
      <c r="C430" s="84"/>
      <c r="D430" s="104"/>
      <c r="E430" s="78">
        <f t="shared" si="49"/>
        <v>0</v>
      </c>
      <c r="F430" s="83" t="str">
        <f t="shared" si="50"/>
        <v> Km - 0 €</v>
      </c>
    </row>
    <row r="431" ht="22.5" customHeight="1">
      <c r="A431" s="80"/>
      <c r="B431" s="75"/>
      <c r="C431" s="84"/>
      <c r="D431" s="104"/>
      <c r="E431" s="78">
        <f t="shared" si="49"/>
        <v>0</v>
      </c>
      <c r="F431" s="83" t="str">
        <f t="shared" si="50"/>
        <v> Km - 0 €</v>
      </c>
    </row>
    <row r="432" ht="22.5" customHeight="1">
      <c r="A432" s="80"/>
      <c r="B432" s="75"/>
      <c r="C432" s="84"/>
      <c r="D432" s="104"/>
      <c r="E432" s="78">
        <f t="shared" si="49"/>
        <v>0</v>
      </c>
      <c r="F432" s="83" t="str">
        <f t="shared" si="50"/>
        <v> Km - 0 €</v>
      </c>
    </row>
    <row r="433" ht="22.5" customHeight="1">
      <c r="A433" s="80"/>
      <c r="B433" s="75"/>
      <c r="C433" s="84"/>
      <c r="D433" s="104"/>
      <c r="E433" s="78">
        <f t="shared" si="49"/>
        <v>0</v>
      </c>
      <c r="F433" s="83" t="str">
        <f t="shared" si="50"/>
        <v> Km - 0 €</v>
      </c>
    </row>
    <row r="434" ht="22.5" customHeight="1">
      <c r="A434" s="80"/>
      <c r="B434" s="75"/>
      <c r="C434" s="84"/>
      <c r="D434" s="104"/>
      <c r="E434" s="78">
        <f t="shared" si="49"/>
        <v>0</v>
      </c>
      <c r="F434" s="83" t="str">
        <f t="shared" si="50"/>
        <v> Km - 0 €</v>
      </c>
    </row>
    <row r="435" ht="22.5" customHeight="1">
      <c r="A435" s="80"/>
      <c r="B435" s="75"/>
      <c r="C435" s="84"/>
      <c r="D435" s="104"/>
      <c r="E435" s="78">
        <f t="shared" si="49"/>
        <v>0</v>
      </c>
      <c r="F435" s="83" t="str">
        <f t="shared" si="50"/>
        <v> Km - 0 €</v>
      </c>
    </row>
    <row r="436" ht="22.5" customHeight="1">
      <c r="A436" s="80"/>
      <c r="B436" s="75"/>
      <c r="C436" s="84"/>
      <c r="D436" s="104"/>
      <c r="E436" s="78">
        <f t="shared" si="49"/>
        <v>0</v>
      </c>
      <c r="F436" s="83" t="str">
        <f t="shared" si="50"/>
        <v> Km - 0 €</v>
      </c>
    </row>
    <row r="437" ht="22.5" customHeight="1">
      <c r="A437" s="80"/>
      <c r="B437" s="75"/>
      <c r="C437" s="84"/>
      <c r="D437" s="104"/>
      <c r="E437" s="78">
        <f t="shared" si="49"/>
        <v>0</v>
      </c>
      <c r="F437" s="83" t="str">
        <f t="shared" si="50"/>
        <v> Km - 0 €</v>
      </c>
    </row>
    <row r="438" ht="22.5" customHeight="1">
      <c r="A438" s="80"/>
      <c r="B438" s="75"/>
      <c r="C438" s="84"/>
      <c r="D438" s="104"/>
      <c r="E438" s="78">
        <f t="shared" si="49"/>
        <v>0</v>
      </c>
      <c r="F438" s="83" t="str">
        <f t="shared" si="50"/>
        <v> Km - 0 €</v>
      </c>
    </row>
    <row r="439" ht="22.5" customHeight="1">
      <c r="A439" s="80"/>
      <c r="B439" s="75"/>
      <c r="C439" s="84"/>
      <c r="D439" s="104"/>
      <c r="E439" s="78">
        <f t="shared" si="49"/>
        <v>0</v>
      </c>
      <c r="F439" s="83" t="str">
        <f t="shared" si="50"/>
        <v> Km - 0 €</v>
      </c>
    </row>
    <row r="440" ht="22.5" customHeight="1">
      <c r="A440" s="80"/>
      <c r="B440" s="75"/>
      <c r="C440" s="84"/>
      <c r="D440" s="104"/>
      <c r="E440" s="78">
        <f t="shared" si="49"/>
        <v>0</v>
      </c>
      <c r="F440" s="83" t="str">
        <f t="shared" si="50"/>
        <v> Km - 0 €</v>
      </c>
    </row>
    <row r="441" ht="22.5" customHeight="1">
      <c r="A441" s="80"/>
      <c r="B441" s="75"/>
      <c r="C441" s="84"/>
      <c r="D441" s="104"/>
      <c r="E441" s="78">
        <f t="shared" si="49"/>
        <v>0</v>
      </c>
      <c r="F441" s="83" t="str">
        <f t="shared" si="50"/>
        <v> Km - 0 €</v>
      </c>
    </row>
    <row r="442" ht="22.5" customHeight="1">
      <c r="A442" s="80"/>
      <c r="B442" s="75"/>
      <c r="C442" s="84"/>
      <c r="D442" s="104"/>
      <c r="E442" s="78">
        <f t="shared" si="49"/>
        <v>0</v>
      </c>
      <c r="F442" s="83" t="str">
        <f t="shared" si="50"/>
        <v> Km - 0 €</v>
      </c>
    </row>
    <row r="443" ht="22.5" customHeight="1">
      <c r="A443" s="80"/>
      <c r="B443" s="75"/>
      <c r="C443" s="84"/>
      <c r="D443" s="104"/>
      <c r="E443" s="78">
        <f t="shared" si="49"/>
        <v>0</v>
      </c>
      <c r="F443" s="83" t="str">
        <f t="shared" si="50"/>
        <v> Km - 0 €</v>
      </c>
    </row>
    <row r="444" ht="22.5" customHeight="1">
      <c r="A444" s="80"/>
      <c r="B444" s="75"/>
      <c r="C444" s="84"/>
      <c r="D444" s="104"/>
      <c r="E444" s="78">
        <f t="shared" si="49"/>
        <v>0</v>
      </c>
      <c r="F444" s="83" t="str">
        <f t="shared" si="50"/>
        <v> Km - 0 €</v>
      </c>
    </row>
    <row r="445" ht="22.5" customHeight="1">
      <c r="A445" s="80"/>
      <c r="B445" s="75"/>
      <c r="C445" s="84"/>
      <c r="D445" s="104"/>
      <c r="E445" s="78">
        <f t="shared" si="49"/>
        <v>0</v>
      </c>
      <c r="F445" s="83" t="str">
        <f t="shared" si="50"/>
        <v> Km - 0 €</v>
      </c>
    </row>
    <row r="446" ht="22.5" customHeight="1">
      <c r="A446" s="80"/>
      <c r="B446" s="75"/>
      <c r="C446" s="84"/>
      <c r="D446" s="104"/>
      <c r="E446" s="78">
        <f t="shared" si="49"/>
        <v>0</v>
      </c>
      <c r="F446" s="83" t="str">
        <f t="shared" si="50"/>
        <v> Km - 0 €</v>
      </c>
    </row>
    <row r="447" ht="22.5" customHeight="1">
      <c r="A447" s="80"/>
      <c r="B447" s="75"/>
      <c r="C447" s="84"/>
      <c r="D447" s="104"/>
      <c r="E447" s="78">
        <f t="shared" si="49"/>
        <v>0</v>
      </c>
      <c r="F447" s="83" t="str">
        <f t="shared" si="50"/>
        <v> Km - 0 €</v>
      </c>
    </row>
    <row r="448" ht="22.5" customHeight="1">
      <c r="A448" s="80"/>
      <c r="B448" s="75"/>
      <c r="C448" s="84"/>
      <c r="D448" s="104"/>
      <c r="E448" s="78">
        <f t="shared" si="49"/>
        <v>0</v>
      </c>
      <c r="F448" s="83" t="str">
        <f t="shared" si="50"/>
        <v> Km - 0 €</v>
      </c>
    </row>
    <row r="449" ht="22.5" customHeight="1">
      <c r="A449" s="80"/>
      <c r="B449" s="75"/>
      <c r="C449" s="84"/>
      <c r="D449" s="104"/>
      <c r="E449" s="78">
        <f t="shared" si="49"/>
        <v>0</v>
      </c>
      <c r="F449" s="83" t="str">
        <f t="shared" si="50"/>
        <v> Km - 0 €</v>
      </c>
    </row>
    <row r="450" ht="22.5" customHeight="1">
      <c r="A450" s="80"/>
      <c r="B450" s="75"/>
      <c r="C450" s="84"/>
      <c r="D450" s="104"/>
      <c r="E450" s="78">
        <f t="shared" si="49"/>
        <v>0</v>
      </c>
      <c r="F450" s="83" t="str">
        <f t="shared" si="50"/>
        <v> Km - 0 €</v>
      </c>
    </row>
    <row r="451" ht="22.5" customHeight="1">
      <c r="A451" s="80"/>
      <c r="B451" s="75"/>
      <c r="C451" s="84"/>
      <c r="D451" s="104"/>
      <c r="E451" s="78">
        <f t="shared" si="49"/>
        <v>0</v>
      </c>
      <c r="F451" s="83" t="str">
        <f t="shared" si="50"/>
        <v> Km - 0 €</v>
      </c>
    </row>
    <row r="452" ht="22.5" customHeight="1">
      <c r="A452" s="80"/>
      <c r="B452" s="75"/>
      <c r="C452" s="84"/>
      <c r="D452" s="104"/>
      <c r="E452" s="78">
        <f t="shared" si="49"/>
        <v>0</v>
      </c>
      <c r="F452" s="83" t="str">
        <f t="shared" si="50"/>
        <v> Km - 0 €</v>
      </c>
    </row>
    <row r="453" ht="22.5" customHeight="1">
      <c r="A453" s="80"/>
      <c r="B453" s="75"/>
      <c r="C453" s="84"/>
      <c r="D453" s="104"/>
      <c r="E453" s="78">
        <f t="shared" si="49"/>
        <v>0</v>
      </c>
      <c r="F453" s="83" t="str">
        <f t="shared" si="50"/>
        <v> Km - 0 €</v>
      </c>
    </row>
    <row r="454" ht="22.5" customHeight="1">
      <c r="A454" s="80"/>
      <c r="B454" s="75"/>
      <c r="C454" s="84"/>
      <c r="D454" s="104"/>
      <c r="E454" s="78">
        <f t="shared" si="49"/>
        <v>0</v>
      </c>
      <c r="F454" s="83" t="str">
        <f t="shared" si="50"/>
        <v> Km - 0 €</v>
      </c>
    </row>
  </sheetData>
  <dataValidations>
    <dataValidation type="custom" allowBlank="1" showDropDown="1" sqref="D4:E454">
      <formula1>AND(ISNUMBER(D4),(NOT(OR(NOT(ISERROR(DATEVALUE(D4))), AND(ISNUMBER(D4), LEFT(CELL("format", D4))="D")))))</formula1>
    </dataValidation>
  </dataValidations>
  <hyperlinks>
    <hyperlink r:id="rId1" ref="C81"/>
    <hyperlink r:id="rId2" ref="C129"/>
  </hyperlinks>
  <drawing r:id="rId3"/>
  <tableParts count="1">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 customWidth="1" min="2" max="2" width="16.75"/>
    <col customWidth="1" min="3" max="3" width="23.75"/>
    <col customWidth="1" min="4" max="4" width="16.13"/>
    <col customWidth="1" min="5" max="5" width="21.0"/>
  </cols>
  <sheetData>
    <row r="1">
      <c r="A1" s="69" t="s">
        <v>548</v>
      </c>
      <c r="B1" s="32" t="s">
        <v>131</v>
      </c>
    </row>
    <row r="2">
      <c r="B2" s="32" t="s">
        <v>29</v>
      </c>
    </row>
    <row r="3">
      <c r="A3" s="32" t="s">
        <v>42</v>
      </c>
      <c r="B3" s="32" t="s">
        <v>549</v>
      </c>
    </row>
    <row r="4">
      <c r="A4" s="32"/>
      <c r="B4" s="32" t="s">
        <v>550</v>
      </c>
    </row>
    <row r="5">
      <c r="A5" s="32" t="s">
        <v>75</v>
      </c>
      <c r="B5" s="32" t="s">
        <v>10</v>
      </c>
      <c r="D5" s="168"/>
    </row>
    <row r="6">
      <c r="A6" s="32"/>
      <c r="B6" s="32" t="s">
        <v>551</v>
      </c>
      <c r="D6" s="168"/>
    </row>
    <row r="7">
      <c r="A7" s="32"/>
      <c r="D7" s="168"/>
    </row>
    <row r="8">
      <c r="A8" s="32"/>
      <c r="D8" s="168"/>
    </row>
    <row r="9">
      <c r="A9" s="94"/>
    </row>
    <row r="10">
      <c r="A10" s="32"/>
    </row>
    <row r="11">
      <c r="A11" s="32"/>
    </row>
    <row r="12">
      <c r="A12" s="32"/>
    </row>
    <row r="13">
      <c r="A13" s="94" t="s">
        <v>8</v>
      </c>
    </row>
    <row r="14">
      <c r="A14" s="32"/>
    </row>
    <row r="15">
      <c r="A15" s="32" t="s">
        <v>58</v>
      </c>
    </row>
    <row r="16">
      <c r="A16" s="94"/>
    </row>
    <row r="17">
      <c r="A17" s="32"/>
    </row>
    <row r="18">
      <c r="A18" s="32"/>
    </row>
    <row r="19">
      <c r="A19" s="32"/>
    </row>
    <row r="20">
      <c r="A20" s="169" t="s">
        <v>27</v>
      </c>
    </row>
    <row r="21">
      <c r="A21" s="32"/>
    </row>
    <row r="22">
      <c r="A22" s="32" t="s">
        <v>48</v>
      </c>
    </row>
    <row r="36">
      <c r="A36" s="170" t="s">
        <v>552</v>
      </c>
    </row>
    <row r="37">
      <c r="A37" s="171" t="s">
        <v>553</v>
      </c>
    </row>
    <row r="38">
      <c r="A38" s="171" t="s">
        <v>554</v>
      </c>
    </row>
    <row r="39">
      <c r="A39" s="171" t="s">
        <v>555</v>
      </c>
    </row>
    <row r="40">
      <c r="A40" s="172"/>
    </row>
    <row r="41">
      <c r="A41" s="32" t="s">
        <v>556</v>
      </c>
    </row>
    <row r="42">
      <c r="A42" s="32" t="s">
        <v>35</v>
      </c>
    </row>
    <row r="43">
      <c r="A43" s="32" t="s">
        <v>557</v>
      </c>
    </row>
    <row r="44">
      <c r="A44" s="32" t="s">
        <v>558</v>
      </c>
    </row>
    <row r="45">
      <c r="A45" s="32" t="s">
        <v>559</v>
      </c>
    </row>
    <row r="46">
      <c r="A46" s="32" t="s">
        <v>40</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9.25"/>
  </cols>
  <sheetData>
    <row r="3">
      <c r="A3" s="173" t="s">
        <v>560</v>
      </c>
    </row>
    <row r="6">
      <c r="A6" s="174" t="s">
        <v>561</v>
      </c>
    </row>
    <row r="7" ht="285.75" customHeight="1">
      <c r="A7" s="68"/>
    </row>
  </sheetData>
  <hyperlinks>
    <hyperlink r:id="rId1" ref="A3"/>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9.38"/>
  </cols>
  <sheetData>
    <row r="2">
      <c r="A2" s="175" t="s">
        <v>562</v>
      </c>
    </row>
    <row r="3">
      <c r="A3" s="176" t="s">
        <v>563</v>
      </c>
    </row>
    <row r="4">
      <c r="A4" s="177" t="s">
        <v>564</v>
      </c>
    </row>
    <row r="5">
      <c r="A5" s="177" t="s">
        <v>565</v>
      </c>
    </row>
    <row r="6">
      <c r="A6" s="177" t="s">
        <v>566</v>
      </c>
    </row>
    <row r="7">
      <c r="A7" s="177" t="s">
        <v>567</v>
      </c>
    </row>
    <row r="8">
      <c r="A8" s="177" t="s">
        <v>568</v>
      </c>
    </row>
    <row r="9">
      <c r="A9" s="177" t="s">
        <v>569</v>
      </c>
    </row>
    <row r="10">
      <c r="A10" s="177" t="s">
        <v>570</v>
      </c>
    </row>
    <row r="11">
      <c r="A11" s="177" t="s">
        <v>571</v>
      </c>
    </row>
    <row r="12">
      <c r="A12" s="177" t="s">
        <v>572</v>
      </c>
    </row>
    <row r="13">
      <c r="A13" s="175" t="s">
        <v>573</v>
      </c>
    </row>
    <row r="14">
      <c r="A14" s="177" t="s">
        <v>574</v>
      </c>
    </row>
    <row r="15">
      <c r="A15" s="175" t="s">
        <v>575</v>
      </c>
    </row>
    <row r="16">
      <c r="A16" s="177" t="s">
        <v>576</v>
      </c>
    </row>
    <row r="17">
      <c r="A17" s="177" t="s">
        <v>577</v>
      </c>
    </row>
    <row r="18">
      <c r="A18" s="175" t="s">
        <v>578</v>
      </c>
    </row>
    <row r="19">
      <c r="A19" s="177" t="s">
        <v>579</v>
      </c>
    </row>
    <row r="20">
      <c r="A20" s="175" t="s">
        <v>580</v>
      </c>
    </row>
    <row r="21">
      <c r="A21" s="177" t="s">
        <v>581</v>
      </c>
    </row>
    <row r="22">
      <c r="A22" s="175" t="s">
        <v>552</v>
      </c>
    </row>
    <row r="23">
      <c r="A23" s="177" t="s">
        <v>553</v>
      </c>
    </row>
    <row r="24">
      <c r="A24" s="177" t="s">
        <v>554</v>
      </c>
    </row>
    <row r="25">
      <c r="A25" s="177" t="s">
        <v>555</v>
      </c>
    </row>
    <row r="26">
      <c r="A26" s="178"/>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3.75"/>
  </cols>
  <sheetData>
    <row r="2" ht="358.5" customHeight="1">
      <c r="A2" s="68"/>
    </row>
    <row r="4" ht="272.25" customHeight="1"/>
    <row r="6" ht="318.75" customHeight="1">
      <c r="A6" s="68"/>
    </row>
  </sheetData>
  <drawing r:id="rId1"/>
</worksheet>
</file>